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llgemein\Hilfskraefte\"/>
    </mc:Choice>
  </mc:AlternateContent>
  <xr:revisionPtr revIDLastSave="0" documentId="13_ncr:1_{F462DB2F-9788-4539-BA26-62AEE97BC582}" xr6:coauthVersionLast="47" xr6:coauthVersionMax="47" xr10:uidLastSave="{00000000-0000-0000-0000-000000000000}"/>
  <bookViews>
    <workbookView xWindow="-28920" yWindow="-120" windowWidth="29040" windowHeight="15720" firstSheet="1" activeTab="12" xr2:uid="{00000000-000D-0000-FFFF-FFFF00000000}"/>
  </bookViews>
  <sheets>
    <sheet name="Vertragsdaten" sheetId="1" r:id="rId1"/>
    <sheet name="1.Monat" sheetId="2" r:id="rId2"/>
    <sheet name="2.Monat" sheetId="3" r:id="rId3"/>
    <sheet name="3.Monat" sheetId="4" r:id="rId4"/>
    <sheet name="4.Monat" sheetId="5" r:id="rId5"/>
    <sheet name="5. Monat" sheetId="6" r:id="rId6"/>
    <sheet name="6. Monat" sheetId="8" r:id="rId7"/>
    <sheet name="7. Monat" sheetId="7" r:id="rId8"/>
    <sheet name="8. Monat" sheetId="9" r:id="rId9"/>
    <sheet name="9. Monat" sheetId="10" r:id="rId10"/>
    <sheet name="10.Monat" sheetId="11" r:id="rId11"/>
    <sheet name="11. Monat" sheetId="12" r:id="rId12"/>
    <sheet name="12. Monat" sheetId="13" r:id="rId13"/>
  </sheets>
  <definedNames>
    <definedName name="_xlnm.Print_Area" localSheetId="0">Vertragsdaten!$D$5:$F$5</definedName>
    <definedName name="_xlnm.Print_Titles" localSheetId="0">Vertragsdaten!$5:$5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9" l="1"/>
  <c r="E4" i="12"/>
  <c r="B4" i="12"/>
  <c r="D3" i="12"/>
  <c r="A3" i="12"/>
  <c r="E4" i="11"/>
  <c r="B4" i="11"/>
  <c r="D3" i="11"/>
  <c r="A3" i="11"/>
  <c r="E4" i="10"/>
  <c r="B4" i="10"/>
  <c r="D3" i="10"/>
  <c r="A3" i="10"/>
  <c r="E4" i="9"/>
  <c r="B4" i="9"/>
  <c r="D3" i="9"/>
  <c r="A3" i="9"/>
  <c r="E4" i="8"/>
  <c r="B4" i="8"/>
  <c r="D3" i="8"/>
  <c r="A3" i="8"/>
  <c r="E4" i="6"/>
  <c r="B4" i="6"/>
  <c r="D3" i="6"/>
  <c r="A3" i="6"/>
  <c r="E4" i="5"/>
  <c r="B4" i="5"/>
  <c r="D3" i="5"/>
  <c r="A3" i="5"/>
  <c r="E4" i="4"/>
  <c r="B4" i="4"/>
  <c r="D3" i="4"/>
  <c r="A3" i="4"/>
  <c r="A3" i="2"/>
  <c r="C3" i="2"/>
  <c r="G40" i="13"/>
  <c r="H40" i="13" l="1"/>
  <c r="H41" i="12"/>
  <c r="G41" i="12"/>
  <c r="H41" i="11"/>
  <c r="G41" i="11"/>
  <c r="H42" i="10"/>
  <c r="G42" i="10"/>
  <c r="H42" i="9"/>
  <c r="G42" i="9"/>
  <c r="H40" i="7"/>
  <c r="G40" i="7"/>
  <c r="H41" i="8"/>
  <c r="G41" i="8"/>
  <c r="H41" i="6"/>
  <c r="G41" i="6"/>
  <c r="H41" i="5"/>
  <c r="G41" i="5"/>
  <c r="H42" i="4"/>
  <c r="G42" i="4"/>
  <c r="G41" i="3"/>
  <c r="H42" i="2"/>
  <c r="F40" i="13"/>
  <c r="A6" i="13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7" i="12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39" i="12" s="1"/>
  <c r="A7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8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B40" i="10" s="1"/>
  <c r="A8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6" i="7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7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7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7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B39" i="5" s="1"/>
  <c r="A8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7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F10" i="2"/>
  <c r="C5" i="2"/>
  <c r="C5" i="3"/>
  <c r="F41" i="12"/>
  <c r="F41" i="11"/>
  <c r="I42" i="10"/>
  <c r="F42" i="10"/>
  <c r="I42" i="9"/>
  <c r="I41" i="6"/>
  <c r="F41" i="6"/>
  <c r="I42" i="4"/>
  <c r="I41" i="3"/>
  <c r="F40" i="7"/>
  <c r="F41" i="8"/>
  <c r="F41" i="5"/>
  <c r="I40" i="13"/>
  <c r="I41" i="12"/>
  <c r="I41" i="11"/>
  <c r="I40" i="7"/>
  <c r="I41" i="8"/>
  <c r="I41" i="5"/>
  <c r="I42" i="2"/>
  <c r="H41" i="3"/>
  <c r="F24" i="2"/>
  <c r="B38" i="3" l="1"/>
  <c r="A39" i="3"/>
  <c r="B39" i="3" s="1"/>
  <c r="A8" i="2"/>
  <c r="A10" i="2" l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9" i="12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10" i="10"/>
  <c r="B9" i="11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10" i="9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8" i="7"/>
  <c r="B11" i="2" l="1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9" i="6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9" i="5"/>
  <c r="B9" i="13" l="1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8" i="13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9" i="8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10" i="4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9" i="3"/>
  <c r="F9" i="3" l="1"/>
  <c r="F10" i="3"/>
  <c r="F38" i="2" l="1"/>
  <c r="F37" i="2"/>
  <c r="F36" i="2"/>
  <c r="F40" i="2" l="1"/>
  <c r="C4" i="13"/>
  <c r="E3" i="13"/>
  <c r="C5" i="12"/>
  <c r="C5" i="11"/>
  <c r="C5" i="10"/>
  <c r="C5" i="9"/>
  <c r="C4" i="7"/>
  <c r="E3" i="7"/>
  <c r="C5" i="8"/>
  <c r="C5" i="6"/>
  <c r="C5" i="5"/>
  <c r="C5" i="4"/>
  <c r="E4" i="2"/>
  <c r="E4" i="3"/>
  <c r="F9" i="11"/>
  <c r="F10" i="10"/>
  <c r="F10" i="9"/>
  <c r="F8" i="7"/>
  <c r="F9" i="8"/>
  <c r="F9" i="6"/>
  <c r="F9" i="5"/>
  <c r="F10" i="4"/>
  <c r="F11" i="2"/>
  <c r="B3" i="13"/>
  <c r="B4" i="2"/>
  <c r="B3" i="7"/>
  <c r="B4" i="3"/>
  <c r="D2" i="13"/>
  <c r="D2" i="7"/>
  <c r="D3" i="3"/>
  <c r="A2" i="13"/>
  <c r="A2" i="7"/>
  <c r="A3" i="3"/>
  <c r="B10" i="2"/>
  <c r="F12" i="2"/>
  <c r="F13" i="2"/>
  <c r="F14" i="2"/>
  <c r="F15" i="2"/>
  <c r="F16" i="2"/>
  <c r="F17" i="2"/>
  <c r="F18" i="2"/>
  <c r="F19" i="2"/>
  <c r="F20" i="2"/>
  <c r="F21" i="2"/>
  <c r="F22" i="2"/>
  <c r="F23" i="2"/>
  <c r="F25" i="2"/>
  <c r="F26" i="2"/>
  <c r="F27" i="2"/>
  <c r="F28" i="2"/>
  <c r="F29" i="2"/>
  <c r="F30" i="2"/>
  <c r="F31" i="2"/>
  <c r="F32" i="2"/>
  <c r="F33" i="2"/>
  <c r="F34" i="2"/>
  <c r="F35" i="2"/>
  <c r="F39" i="2"/>
  <c r="G42" i="2"/>
  <c r="F9" i="12"/>
  <c r="F9" i="13"/>
  <c r="F42" i="2" l="1"/>
  <c r="D10" i="1"/>
  <c r="H13" i="1" s="1"/>
  <c r="D15" i="1" s="1"/>
  <c r="F6" i="2" s="1"/>
  <c r="D13" i="1" l="1"/>
  <c r="C6" i="2" s="1"/>
  <c r="F38" i="13"/>
  <c r="F37" i="13"/>
  <c r="F36" i="13"/>
  <c r="F35" i="13"/>
  <c r="F34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29" i="3"/>
  <c r="F39" i="3"/>
  <c r="F38" i="3"/>
  <c r="F37" i="3"/>
  <c r="F36" i="3"/>
  <c r="F35" i="3"/>
  <c r="F34" i="3"/>
  <c r="F33" i="3"/>
  <c r="F32" i="3"/>
  <c r="F31" i="3"/>
  <c r="F30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42" i="4" l="1"/>
  <c r="F41" i="3"/>
  <c r="F8" i="13" l="1"/>
  <c r="F7" i="2"/>
  <c r="F43" i="2" s="1"/>
  <c r="C6" i="3" s="1"/>
  <c r="F42" i="3" s="1"/>
  <c r="C6" i="4" s="1"/>
  <c r="F43" i="4" s="1"/>
  <c r="C6" i="5" s="1"/>
  <c r="F42" i="5" s="1"/>
  <c r="C6" i="6" s="1"/>
  <c r="F42" i="6" s="1"/>
  <c r="C6" i="8" s="1"/>
  <c r="F42" i="8" s="1"/>
  <c r="C5" i="7" s="1"/>
  <c r="F41" i="7" s="1"/>
  <c r="C6" i="9" s="1"/>
  <c r="F43" i="9" s="1"/>
  <c r="C6" i="10" s="1"/>
  <c r="F43" i="10" s="1"/>
  <c r="D6" i="11" s="1"/>
  <c r="F42" i="11" s="1"/>
  <c r="D6" i="12" s="1"/>
  <c r="D17" i="1"/>
  <c r="D16" i="1"/>
  <c r="I43" i="2" l="1"/>
  <c r="F6" i="3" s="1"/>
  <c r="I42" i="3" s="1"/>
  <c r="F6" i="4" s="1"/>
  <c r="I43" i="4" s="1"/>
  <c r="F6" i="5" s="1"/>
  <c r="I42" i="5" s="1"/>
  <c r="F6" i="6" s="1"/>
  <c r="I42" i="6" s="1"/>
  <c r="F6" i="8" s="1"/>
  <c r="I42" i="8" s="1"/>
  <c r="F5" i="7" s="1"/>
  <c r="I41" i="7" s="1"/>
  <c r="F6" i="9" s="1"/>
  <c r="I43" i="9" s="1"/>
  <c r="F6" i="10" s="1"/>
  <c r="I43" i="10" s="1"/>
  <c r="F6" i="11" s="1"/>
  <c r="I42" i="11" s="1"/>
  <c r="F6" i="12" s="1"/>
  <c r="I42" i="12" s="1"/>
  <c r="F5" i="13" s="1"/>
  <c r="I41" i="13" s="1"/>
  <c r="F42" i="12"/>
  <c r="C5" i="13" s="1"/>
  <c r="F41" i="13" s="1"/>
</calcChain>
</file>

<file path=xl/sharedStrings.xml><?xml version="1.0" encoding="utf-8"?>
<sst xmlns="http://schemas.openxmlformats.org/spreadsheetml/2006/main" count="307" uniqueCount="75">
  <si>
    <t>Name</t>
  </si>
  <si>
    <t>Vorname</t>
  </si>
  <si>
    <t>Vertragsbeginn</t>
  </si>
  <si>
    <t>Vertragsende</t>
  </si>
  <si>
    <t>Laufzeit in Monaten</t>
  </si>
  <si>
    <t>Stunden pro Monat</t>
  </si>
  <si>
    <t>Urlaubsanspruch pro Monat</t>
  </si>
  <si>
    <t>Fachbereich</t>
  </si>
  <si>
    <t>Fachgebiet</t>
  </si>
  <si>
    <t>Bitte für jeden Monat einen Stundenzettel ausfüllen</t>
  </si>
  <si>
    <t>Urlaubsanspruch gesamt</t>
  </si>
  <si>
    <t>Gesamtarbeitsstunden</t>
  </si>
  <si>
    <t>graue Felder-&gt; bitte ausfüllen</t>
  </si>
  <si>
    <t>grüne Felder-&gt; errechnen sich automatisch</t>
  </si>
  <si>
    <t>monatliche Stundenzahl</t>
  </si>
  <si>
    <t>Beginn</t>
  </si>
  <si>
    <t>Ende</t>
  </si>
  <si>
    <t>Pause (min.)</t>
  </si>
  <si>
    <t>Arbeitszeit</t>
  </si>
  <si>
    <t>Gesamtarbeitsstunden abzüglich Urlaub</t>
  </si>
  <si>
    <t>Resturlaub</t>
  </si>
  <si>
    <t>Datum</t>
  </si>
  <si>
    <t>Unterschrift Beschäftigte/r</t>
  </si>
  <si>
    <r>
      <rPr>
        <b/>
        <sz val="11"/>
        <color theme="1"/>
        <rFont val="Arial Narrow"/>
        <family val="2"/>
      </rPr>
      <t>Fehlzeit</t>
    </r>
    <r>
      <rPr>
        <sz val="9"/>
        <color theme="1"/>
        <rFont val="Arial Narrow"/>
        <family val="2"/>
      </rPr>
      <t xml:space="preserve"> </t>
    </r>
    <r>
      <rPr>
        <sz val="7"/>
        <color theme="1"/>
        <rFont val="Arial Narrow"/>
        <family val="2"/>
      </rPr>
      <t>(K=Krank + reguläre Arbeitszeit eintragen/ U=Urlaub F=Feiertag)</t>
    </r>
  </si>
  <si>
    <t>Wenn feste Arbeitstage vereinbart wurden, wird bei der Arbeitszeit die Zeit eingetragen, die sonst gearbeitet worden wäre.</t>
  </si>
  <si>
    <t xml:space="preserve">Pausen werden in Minuten angeben z.B. 30 </t>
  </si>
  <si>
    <t>Diese wird dann bei der Berechnung der tatsächlichen Arbeitszeit an dem Tag abgezogen</t>
  </si>
  <si>
    <r>
      <rPr>
        <b/>
        <sz val="11"/>
        <color theme="1"/>
        <rFont val="Arial Narrow"/>
        <family val="2"/>
      </rPr>
      <t>Fehlzeit</t>
    </r>
    <r>
      <rPr>
        <sz val="11"/>
        <color theme="1"/>
        <rFont val="Arial Narrow"/>
        <family val="2"/>
      </rPr>
      <t xml:space="preserve"> (K=Krank + reguläre Arbeitszeit eintragen/ U=Urlaub/F=Feiertag)</t>
    </r>
  </si>
  <si>
    <t>Übertrag</t>
  </si>
  <si>
    <t>Stundenzettel für Studentische Hilfskräfte</t>
  </si>
  <si>
    <t xml:space="preserve"> Stundenzettel für Studentische Hilfskräfte</t>
  </si>
  <si>
    <r>
      <rPr>
        <b/>
        <sz val="11"/>
        <color theme="1"/>
        <rFont val="Arial Narrow"/>
        <family val="2"/>
      </rPr>
      <t>Fehlzeit</t>
    </r>
    <r>
      <rPr>
        <sz val="11"/>
        <color theme="1"/>
        <rFont val="Arial Narrow"/>
        <family val="2"/>
      </rPr>
      <t xml:space="preserve"> (K=Krank + reguläre Arbeitszeit eintragen/ U=Urlaub /F=Feiertag)</t>
    </r>
  </si>
  <si>
    <t>zur Dokumentation der Arbeitszeit</t>
  </si>
  <si>
    <r>
      <rPr>
        <b/>
        <sz val="16"/>
        <color theme="1"/>
        <rFont val="Arial Narrow"/>
        <family val="2"/>
      </rPr>
      <t>Stundenzettel für studentische Hilfskräfte</t>
    </r>
    <r>
      <rPr>
        <sz val="16"/>
        <color theme="1"/>
        <rFont val="Arial Narrow"/>
        <family val="2"/>
      </rPr>
      <t xml:space="preserve">                              </t>
    </r>
    <r>
      <rPr>
        <sz val="12"/>
        <color theme="1"/>
        <rFont val="Arial Narrow"/>
        <family val="2"/>
      </rPr>
      <t>zur Dokumentation der Arbeitszeit</t>
    </r>
  </si>
  <si>
    <t>Bitte in das gelb markierte Feld das Datum des Monats in der Form TT.MM.JJJ eingeben und dann mit der Maus das Datum automatisch ausfüllen lassen</t>
  </si>
  <si>
    <t xml:space="preserve">Daten zur Erfassung der Arbeitszeiten </t>
  </si>
  <si>
    <t>K</t>
  </si>
  <si>
    <t>U</t>
  </si>
  <si>
    <t>Unterschrift Beschäftigte:r</t>
  </si>
  <si>
    <t>Unterschrift Fachvorgesetzte:r</t>
  </si>
  <si>
    <r>
      <rPr>
        <b/>
        <sz val="8"/>
        <color theme="1"/>
        <rFont val="Arial Narrow"/>
        <family val="2"/>
      </rPr>
      <t>Fehlzeit</t>
    </r>
    <r>
      <rPr>
        <sz val="8"/>
        <color theme="1"/>
        <rFont val="Arial Narrow"/>
        <family val="2"/>
      </rPr>
      <t xml:space="preserve"> (K=Krank + reguläre Arbeitszeit eintragen/ U=Urlaub /F=Feiertag)</t>
    </r>
  </si>
  <si>
    <t>Der Urlaub muss innerhalb der Vertragslaufzeit genommen werden.</t>
  </si>
  <si>
    <t>Nicht in Anspruch genommener Urlaub verfällt.</t>
  </si>
  <si>
    <t>Erläuterungen zum Ausfüllen der nachfolgenden Stundenzettel:</t>
  </si>
  <si>
    <r>
      <rPr>
        <b/>
        <sz val="10"/>
        <color theme="1"/>
        <rFont val="Arial Narrow"/>
        <family val="2"/>
      </rPr>
      <t>Fehlzeit</t>
    </r>
    <r>
      <rPr>
        <sz val="10"/>
        <color theme="1"/>
        <rFont val="Arial Narrow"/>
        <family val="2"/>
      </rPr>
      <t xml:space="preserve"> (K=Krank + reguläre Arbeitszeit eintragen/ U=Urlaub F=Feiertag)</t>
    </r>
  </si>
  <si>
    <t>F</t>
  </si>
  <si>
    <t>Urlaubsanspruch</t>
  </si>
  <si>
    <t>zu übertragen:</t>
  </si>
  <si>
    <t>Summe:</t>
  </si>
  <si>
    <t>Resturlaub:</t>
  </si>
  <si>
    <t xml:space="preserve">zu übertragen: </t>
  </si>
  <si>
    <t xml:space="preserve">Resturlaub: </t>
  </si>
  <si>
    <t xml:space="preserve">Summe: </t>
  </si>
  <si>
    <t>abzuleistende Stunden:</t>
  </si>
  <si>
    <t>abzuleistenende Gesamtstunden:</t>
  </si>
  <si>
    <t>Abzuleistende Gesamtstunden:</t>
  </si>
  <si>
    <t>abzuleistende Gesamtstunden:</t>
  </si>
  <si>
    <t>Die Gewährung des Urlaubsanspruchs erfolgt durch Reduzierung der Arbeitszeit, daher ist dieser bei der abzuleistenden Gesamtstundenzahl bereits abgezogen</t>
  </si>
  <si>
    <t>Bitte Beginn und Ende der Arbeitszeit im Format 00:00 eingeben. Bitte nur im Viertelstundenrhythmus</t>
  </si>
  <si>
    <t>Bitte bei U die Urlaubsstunden, K = Krankheitsstunden eintragen (Bitte nur volle Stunden eintragen)</t>
  </si>
  <si>
    <t xml:space="preserve">abzuleistendende Gesamtstunden/abzüglich Urlaub: </t>
  </si>
  <si>
    <t>Es werden am Ende des Monats immer die noch offenen Gesamtstunden übertragen</t>
  </si>
  <si>
    <t>Name des Fachbereichs eingeben</t>
  </si>
  <si>
    <t>Name des Fachgebiets eingeben</t>
  </si>
  <si>
    <t>Name der Hilfskraft</t>
  </si>
  <si>
    <t>Vorname der Hilfskraft</t>
  </si>
  <si>
    <t>abzuleistendenden Gesamtstunden:</t>
  </si>
  <si>
    <t>monatliche Stundenzahl:</t>
  </si>
  <si>
    <t xml:space="preserve">abzuleistende Gesamtstunden: </t>
  </si>
  <si>
    <r>
      <rPr>
        <b/>
        <sz val="11"/>
        <color theme="1"/>
        <rFont val="Arial Narrow"/>
        <family val="2"/>
      </rPr>
      <t>Fehlzeit</t>
    </r>
    <r>
      <rPr>
        <sz val="11"/>
        <color theme="1"/>
        <rFont val="Arial Narrow"/>
        <family val="2"/>
      </rPr>
      <t xml:space="preserve"> (K=Krank + reguläre Arbeitszeit eintragen/ U=Urlaub F=Feiertag)</t>
    </r>
  </si>
  <si>
    <r>
      <rPr>
        <b/>
        <sz val="16"/>
        <color theme="1"/>
        <rFont val="Arial Narrow"/>
        <family val="2"/>
      </rPr>
      <t xml:space="preserve">Stundenzettel für studentische Hilfskräfte                </t>
    </r>
    <r>
      <rPr>
        <sz val="16"/>
        <color theme="1"/>
        <rFont val="Arial Narrow"/>
        <family val="2"/>
      </rPr>
      <t>zur Dokumentation der Arbeitszeit</t>
    </r>
  </si>
  <si>
    <t>Die grauen Felder auf dieser Seite sind nur beispielhaft ausgefüllt und können überschrieben werden.</t>
  </si>
  <si>
    <t>Universität Kassel, Abteilung Personal und Organisation (Nr. C/094 - Stand: 25.08.2025)</t>
  </si>
  <si>
    <t>Universität Kassel, Abteilung Personal und Organisation (Nr. C/094 - Stand 25.08.2025)</t>
  </si>
  <si>
    <t>Universität Kassel, Abteilung Personal und Organisation (Nr. C/094 - Stand:25.08.2025)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</si>
</sst>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d"/>
    <numFmt numFmtId="165" formatCode="h:mm;@"/>
    <numFmt numFmtId="166" formatCode="mmmm\ yyyy"/>
    <numFmt numFmtId="167" formatCode="ddd"/>
    <numFmt numFmtId="168" formatCode="mmm\ yyyy"/>
  </numFmts>
  <fonts count="23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7"/>
      <color theme="1"/>
      <name val="Arial Narrow"/>
      <family val="2"/>
    </font>
    <font>
      <b/>
      <i/>
      <sz val="11"/>
      <color theme="1"/>
      <name val="Arial Narrow"/>
      <family val="2"/>
    </font>
    <font>
      <sz val="8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u/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rial Narrow"/>
      <family val="2"/>
    </font>
    <font>
      <u/>
      <sz val="11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dotted">
        <color auto="1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86">
    <xf numFmtId="0" fontId="0" fillId="0" borderId="0" xfId="0"/>
    <xf numFmtId="0" fontId="2" fillId="0" borderId="0" xfId="0" applyFont="1"/>
    <xf numFmtId="0" fontId="2" fillId="0" borderId="0" xfId="0" applyFont="1" applyFill="1" applyBorder="1" applyAlignment="1"/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0" fillId="0" borderId="34" xfId="0" applyBorder="1"/>
    <xf numFmtId="165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NumberFormat="1" applyBorder="1" applyAlignment="1">
      <alignment horizontal="center"/>
    </xf>
    <xf numFmtId="2" fontId="2" fillId="4" borderId="2" xfId="0" applyNumberFormat="1" applyFont="1" applyFill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0" fontId="5" fillId="5" borderId="24" xfId="0" applyFont="1" applyFill="1" applyBorder="1" applyAlignment="1">
      <alignment vertical="center"/>
    </xf>
    <xf numFmtId="0" fontId="2" fillId="5" borderId="24" xfId="0" applyFont="1" applyFill="1" applyBorder="1" applyAlignment="1">
      <alignment vertical="center" wrapText="1"/>
    </xf>
    <xf numFmtId="0" fontId="0" fillId="0" borderId="3" xfId="0" applyFill="1" applyBorder="1" applyAlignment="1">
      <alignment horizontal="left" vertical="center"/>
    </xf>
    <xf numFmtId="1" fontId="2" fillId="5" borderId="33" xfId="0" applyNumberFormat="1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1" xfId="0" applyFont="1" applyFill="1" applyBorder="1" applyAlignment="1">
      <alignment horizontal="left" vertical="center"/>
    </xf>
    <xf numFmtId="2" fontId="2" fillId="4" borderId="50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left" vertical="center"/>
    </xf>
    <xf numFmtId="1" fontId="2" fillId="4" borderId="3" xfId="0" applyNumberFormat="1" applyFont="1" applyFill="1" applyBorder="1" applyAlignment="1">
      <alignment horizontal="right" vertical="center"/>
    </xf>
    <xf numFmtId="0" fontId="2" fillId="0" borderId="41" xfId="0" applyFon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5" xfId="0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14" fontId="2" fillId="9" borderId="2" xfId="0" applyNumberFormat="1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14" fontId="2" fillId="6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167" fontId="2" fillId="4" borderId="50" xfId="0" applyNumberFormat="1" applyFont="1" applyFill="1" applyBorder="1" applyAlignment="1">
      <alignment horizontal="center" vertical="center"/>
    </xf>
    <xf numFmtId="20" fontId="2" fillId="2" borderId="50" xfId="0" applyNumberFormat="1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1" fontId="2" fillId="0" borderId="53" xfId="0" applyNumberFormat="1" applyFont="1" applyBorder="1" applyAlignment="1">
      <alignment horizontal="right" vertical="center"/>
    </xf>
    <xf numFmtId="0" fontId="7" fillId="0" borderId="53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2" fontId="2" fillId="4" borderId="32" xfId="0" applyNumberFormat="1" applyFont="1" applyFill="1" applyBorder="1" applyAlignment="1">
      <alignment horizontal="right" vertical="center"/>
    </xf>
    <xf numFmtId="0" fontId="0" fillId="4" borderId="32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2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5" fontId="11" fillId="0" borderId="1" xfId="0" applyNumberFormat="1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20" fontId="1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5" xfId="0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165" fontId="21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2" fontId="2" fillId="4" borderId="25" xfId="0" applyNumberFormat="1" applyFont="1" applyFill="1" applyBorder="1" applyAlignment="1">
      <alignment horizontal="right" vertical="center"/>
    </xf>
    <xf numFmtId="2" fontId="2" fillId="8" borderId="28" xfId="0" applyNumberFormat="1" applyFont="1" applyFill="1" applyBorder="1" applyAlignment="1">
      <alignment horizontal="right" vertical="center"/>
    </xf>
    <xf numFmtId="1" fontId="0" fillId="4" borderId="3" xfId="0" applyNumberForma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167" fontId="2" fillId="8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7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2" fontId="2" fillId="4" borderId="28" xfId="0" applyNumberFormat="1" applyFont="1" applyFill="1" applyBorder="1" applyAlignment="1">
      <alignment horizontal="right" vertical="center"/>
    </xf>
    <xf numFmtId="2" fontId="20" fillId="8" borderId="0" xfId="0" applyNumberFormat="1" applyFont="1" applyFill="1" applyAlignment="1">
      <alignment vertical="center"/>
    </xf>
    <xf numFmtId="1" fontId="2" fillId="8" borderId="0" xfId="0" applyNumberFormat="1" applyFont="1" applyFill="1" applyAlignment="1">
      <alignment vertical="center"/>
    </xf>
    <xf numFmtId="1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28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 wrapText="1"/>
    </xf>
    <xf numFmtId="0" fontId="0" fillId="8" borderId="28" xfId="0" applyFill="1" applyBorder="1" applyAlignment="1">
      <alignment horizontal="left" vertical="center"/>
    </xf>
    <xf numFmtId="1" fontId="0" fillId="0" borderId="3" xfId="0" applyNumberFormat="1" applyFill="1" applyBorder="1" applyAlignment="1">
      <alignment horizontal="left" vertical="center"/>
    </xf>
    <xf numFmtId="2" fontId="0" fillId="10" borderId="6" xfId="0" applyNumberFormat="1" applyFill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1" fontId="0" fillId="10" borderId="6" xfId="0" applyNumberFormat="1" applyFill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5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2" fontId="0" fillId="4" borderId="49" xfId="0" applyNumberFormat="1" applyFill="1" applyBorder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2" fontId="2" fillId="10" borderId="0" xfId="0" applyNumberFormat="1" applyFont="1" applyFill="1" applyAlignment="1">
      <alignment vertical="center"/>
    </xf>
    <xf numFmtId="1" fontId="2" fillId="10" borderId="0" xfId="0" applyNumberFormat="1" applyFont="1" applyFill="1" applyAlignment="1">
      <alignment vertical="center"/>
    </xf>
    <xf numFmtId="0" fontId="12" fillId="0" borderId="0" xfId="0" applyFont="1" applyBorder="1" applyAlignment="1">
      <alignment vertical="center"/>
    </xf>
    <xf numFmtId="165" fontId="12" fillId="0" borderId="0" xfId="0" applyNumberFormat="1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4" borderId="28" xfId="0" applyFill="1" applyBorder="1" applyAlignment="1">
      <alignment horizontal="left" vertical="center"/>
    </xf>
    <xf numFmtId="1" fontId="0" fillId="4" borderId="3" xfId="0" applyNumberFormat="1" applyFill="1" applyBorder="1" applyAlignment="1">
      <alignment horizontal="left" vertical="center"/>
    </xf>
    <xf numFmtId="2" fontId="2" fillId="10" borderId="6" xfId="0" applyNumberFormat="1" applyFont="1" applyFill="1" applyBorder="1" applyAlignment="1">
      <alignment horizontal="center" vertical="center"/>
    </xf>
    <xf numFmtId="1" fontId="2" fillId="10" borderId="6" xfId="0" applyNumberFormat="1" applyFont="1" applyFill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right" vertical="center"/>
    </xf>
    <xf numFmtId="2" fontId="0" fillId="4" borderId="32" xfId="0" applyNumberFormat="1" applyFill="1" applyBorder="1" applyAlignment="1">
      <alignment horizontal="right" vertical="center"/>
    </xf>
    <xf numFmtId="2" fontId="2" fillId="10" borderId="0" xfId="0" applyNumberFormat="1" applyFont="1" applyFill="1" applyAlignment="1">
      <alignment horizontal="right" vertical="center"/>
    </xf>
    <xf numFmtId="2" fontId="2" fillId="4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67" fontId="2" fillId="3" borderId="2" xfId="0" applyNumberFormat="1" applyFont="1" applyFill="1" applyBorder="1" applyAlignment="1">
      <alignment horizontal="center" vertical="center"/>
    </xf>
    <xf numFmtId="2" fontId="0" fillId="0" borderId="31" xfId="0" applyNumberFormat="1" applyBorder="1" applyAlignment="1">
      <alignment horizontal="right" vertical="center"/>
    </xf>
    <xf numFmtId="2" fontId="2" fillId="4" borderId="0" xfId="0" applyNumberFormat="1" applyFont="1" applyFill="1" applyAlignment="1">
      <alignment horizontal="right" vertical="center"/>
    </xf>
    <xf numFmtId="1" fontId="2" fillId="4" borderId="0" xfId="0" applyNumberFormat="1" applyFont="1" applyFill="1" applyAlignment="1">
      <alignment vertical="center"/>
    </xf>
    <xf numFmtId="0" fontId="19" fillId="0" borderId="0" xfId="0" applyFont="1" applyAlignment="1">
      <alignment vertical="center"/>
    </xf>
    <xf numFmtId="1" fontId="2" fillId="8" borderId="6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4" borderId="49" xfId="0" applyNumberFormat="1" applyFill="1" applyBorder="1" applyAlignment="1">
      <alignment horizontal="right" vertical="center"/>
    </xf>
    <xf numFmtId="0" fontId="0" fillId="4" borderId="49" xfId="0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2" fontId="2" fillId="1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" fontId="2" fillId="10" borderId="0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165" fontId="13" fillId="0" borderId="1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20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2" fontId="2" fillId="8" borderId="6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/>
    </xf>
    <xf numFmtId="0" fontId="2" fillId="4" borderId="3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2" fontId="2" fillId="8" borderId="1" xfId="0" applyNumberFormat="1" applyFont="1" applyFill="1" applyBorder="1" applyAlignment="1">
      <alignment horizontal="right" vertical="center"/>
    </xf>
    <xf numFmtId="1" fontId="2" fillId="8" borderId="0" xfId="0" applyNumberFormat="1" applyFont="1" applyFill="1" applyBorder="1" applyAlignment="1">
      <alignment vertical="center"/>
    </xf>
    <xf numFmtId="2" fontId="0" fillId="4" borderId="0" xfId="0" applyNumberForma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1" fontId="0" fillId="4" borderId="6" xfId="0" applyNumberFormat="1" applyFill="1" applyBorder="1" applyAlignment="1">
      <alignment horizontal="left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0" fillId="0" borderId="59" xfId="0" applyNumberFormat="1" applyBorder="1" applyAlignment="1">
      <alignment horizontal="right" vertical="center"/>
    </xf>
    <xf numFmtId="0" fontId="7" fillId="0" borderId="59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2" fontId="0" fillId="8" borderId="1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1" fontId="0" fillId="8" borderId="0" xfId="0" applyNumberFormat="1" applyFill="1" applyBorder="1" applyAlignment="1">
      <alignment vertical="center"/>
    </xf>
    <xf numFmtId="0" fontId="15" fillId="0" borderId="54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10" fillId="3" borderId="28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0" fillId="0" borderId="31" xfId="0" applyBorder="1" applyAlignment="1">
      <alignment horizontal="right" vertical="center"/>
    </xf>
    <xf numFmtId="2" fontId="2" fillId="4" borderId="0" xfId="0" applyNumberFormat="1" applyFont="1" applyFill="1" applyBorder="1" applyAlignment="1">
      <alignment horizontal="right" vertical="center"/>
    </xf>
    <xf numFmtId="1" fontId="2" fillId="4" borderId="0" xfId="0" applyNumberFormat="1" applyFont="1" applyFill="1" applyBorder="1" applyAlignment="1">
      <alignment vertical="center"/>
    </xf>
    <xf numFmtId="0" fontId="0" fillId="10" borderId="28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2" fontId="0" fillId="10" borderId="6" xfId="0" applyNumberFormat="1" applyFill="1" applyBorder="1" applyAlignment="1">
      <alignment horizontal="left" vertical="center"/>
    </xf>
    <xf numFmtId="1" fontId="0" fillId="10" borderId="6" xfId="0" applyNumberFormat="1" applyFill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31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1" fontId="0" fillId="8" borderId="6" xfId="0" applyNumberForma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2" fontId="0" fillId="4" borderId="32" xfId="0" applyNumberFormat="1" applyFill="1" applyBorder="1" applyAlignment="1">
      <alignment vertical="center"/>
    </xf>
    <xf numFmtId="2" fontId="2" fillId="8" borderId="0" xfId="0" applyNumberFormat="1" applyFont="1" applyFill="1" applyAlignment="1">
      <alignment vertical="center"/>
    </xf>
    <xf numFmtId="0" fontId="22" fillId="0" borderId="1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left" vertical="center"/>
    </xf>
    <xf numFmtId="1" fontId="2" fillId="5" borderId="3" xfId="0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2" fontId="0" fillId="10" borderId="0" xfId="0" applyNumberFormat="1" applyFill="1" applyAlignment="1">
      <alignment vertical="center"/>
    </xf>
    <xf numFmtId="1" fontId="0" fillId="10" borderId="0" xfId="0" applyNumberFormat="1" applyFill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right" vertical="center"/>
    </xf>
    <xf numFmtId="166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/>
    </xf>
    <xf numFmtId="2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horizontal="left" vertical="center" wrapText="1"/>
    </xf>
    <xf numFmtId="1" fontId="0" fillId="4" borderId="39" xfId="0" applyNumberFormat="1" applyFill="1" applyBorder="1" applyAlignment="1">
      <alignment horizontal="center" vertical="center"/>
    </xf>
    <xf numFmtId="1" fontId="0" fillId="4" borderId="40" xfId="0" applyNumberForma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1" fontId="0" fillId="4" borderId="22" xfId="0" applyNumberForma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" fontId="0" fillId="4" borderId="18" xfId="0" applyNumberForma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4" fontId="0" fillId="2" borderId="18" xfId="0" applyNumberFormat="1" applyFill="1" applyBorder="1" applyAlignment="1">
      <alignment horizontal="center" vertical="center"/>
    </xf>
    <xf numFmtId="14" fontId="0" fillId="2" borderId="21" xfId="0" applyNumberFormat="1" applyFill="1" applyBorder="1" applyAlignment="1">
      <alignment horizontal="center" vertical="center"/>
    </xf>
    <xf numFmtId="2" fontId="2" fillId="4" borderId="15" xfId="0" applyNumberFormat="1" applyFont="1" applyFill="1" applyBorder="1" applyAlignment="1">
      <alignment horizontal="center" vertical="center"/>
    </xf>
    <xf numFmtId="2" fontId="2" fillId="4" borderId="16" xfId="0" applyNumberFormat="1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left" vertical="center"/>
    </xf>
    <xf numFmtId="0" fontId="5" fillId="5" borderId="33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33" xfId="0" applyFont="1" applyFill="1" applyBorder="1" applyAlignment="1">
      <alignment horizontal="left" vertical="center" wrapText="1"/>
    </xf>
    <xf numFmtId="0" fontId="2" fillId="5" borderId="24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65" fontId="21" fillId="0" borderId="0" xfId="0" applyNumberFormat="1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2" fontId="0" fillId="4" borderId="43" xfId="0" applyNumberFormat="1" applyFill="1" applyBorder="1" applyAlignment="1">
      <alignment horizontal="center" vertical="center"/>
    </xf>
    <xf numFmtId="2" fontId="0" fillId="4" borderId="44" xfId="0" applyNumberForma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33" xfId="0" applyFont="1" applyFill="1" applyBorder="1" applyAlignment="1">
      <alignment horizontal="left" vertical="center"/>
    </xf>
    <xf numFmtId="166" fontId="5" fillId="4" borderId="3" xfId="0" applyNumberFormat="1" applyFont="1" applyFill="1" applyBorder="1" applyAlignment="1">
      <alignment horizontal="center" vertical="center"/>
    </xf>
    <xf numFmtId="166" fontId="5" fillId="4" borderId="33" xfId="0" applyNumberFormat="1" applyFont="1" applyFill="1" applyBorder="1" applyAlignment="1">
      <alignment horizontal="center" vertical="center"/>
    </xf>
    <xf numFmtId="0" fontId="5" fillId="5" borderId="36" xfId="0" applyFont="1" applyFill="1" applyBorder="1" applyAlignment="1">
      <alignment horizontal="left" vertical="center"/>
    </xf>
    <xf numFmtId="0" fontId="5" fillId="5" borderId="42" xfId="0" applyFont="1" applyFill="1" applyBorder="1" applyAlignment="1">
      <alignment horizontal="left" vertical="center"/>
    </xf>
    <xf numFmtId="0" fontId="0" fillId="0" borderId="37" xfId="0" applyBorder="1" applyAlignment="1">
      <alignment vertical="center"/>
    </xf>
    <xf numFmtId="0" fontId="2" fillId="5" borderId="36" xfId="0" applyFont="1" applyFill="1" applyBorder="1" applyAlignment="1">
      <alignment vertical="center" wrapText="1"/>
    </xf>
    <xf numFmtId="0" fontId="0" fillId="0" borderId="42" xfId="0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166" fontId="5" fillId="8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4" fillId="3" borderId="60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2" fillId="5" borderId="41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3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/>
    </xf>
    <xf numFmtId="165" fontId="12" fillId="0" borderId="0" xfId="0" applyNumberFormat="1" applyFont="1" applyBorder="1" applyAlignment="1">
      <alignment horizontal="center" vertical="center"/>
    </xf>
    <xf numFmtId="0" fontId="2" fillId="5" borderId="24" xfId="0" applyFont="1" applyFill="1" applyBorder="1" applyAlignment="1">
      <alignment horizontal="left" vertical="center"/>
    </xf>
    <xf numFmtId="0" fontId="2" fillId="5" borderId="25" xfId="0" applyFont="1" applyFill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166" fontId="5" fillId="3" borderId="2" xfId="0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" fillId="0" borderId="41" xfId="0" applyNumberFormat="1" applyFont="1" applyBorder="1" applyAlignment="1">
      <alignment horizontal="left" vertical="center" wrapText="1"/>
    </xf>
    <xf numFmtId="0" fontId="0" fillId="4" borderId="43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68" fontId="5" fillId="3" borderId="2" xfId="0" applyNumberFormat="1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/>
    </xf>
    <xf numFmtId="0" fontId="2" fillId="4" borderId="4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132645</xdr:colOff>
      <xdr:row>1</xdr:row>
      <xdr:rowOff>156281</xdr:rowOff>
    </xdr:from>
    <xdr:to>
      <xdr:col>8</xdr:col>
      <xdr:colOff>523262</xdr:colOff>
      <xdr:row>3</xdr:row>
      <xdr:rowOff>200376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" r="13199" b="-7964"/>
        <a:stretch/>
      </xdr:blipFill>
      <xdr:spPr>
        <a:xfrm>
          <a:off x="4645378" y="418748"/>
          <a:ext cx="1838417" cy="81456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158113</xdr:colOff>
      <xdr:row>0</xdr:row>
      <xdr:rowOff>125730</xdr:rowOff>
    </xdr:from>
    <xdr:to>
      <xdr:col>8</xdr:col>
      <xdr:colOff>363220</xdr:colOff>
      <xdr:row>2</xdr:row>
      <xdr:rowOff>118508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431" r="13199" b="17130"/>
        <a:stretch/>
      </xdr:blipFill>
      <xdr:spPr>
        <a:xfrm>
          <a:off x="4920613" y="125730"/>
          <a:ext cx="1641477" cy="51284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368298</xdr:colOff>
      <xdr:row>1</xdr:row>
      <xdr:rowOff>0</xdr:rowOff>
    </xdr:from>
    <xdr:to>
      <xdr:col>8</xdr:col>
      <xdr:colOff>523240</xdr:colOff>
      <xdr:row>3</xdr:row>
      <xdr:rowOff>76334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431" r="13199" b="17130"/>
        <a:stretch/>
      </xdr:blipFill>
      <xdr:spPr>
        <a:xfrm>
          <a:off x="5041898" y="0"/>
          <a:ext cx="1676402" cy="52400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143508</xdr:colOff>
      <xdr:row>0</xdr:row>
      <xdr:rowOff>138431</xdr:rowOff>
    </xdr:from>
    <xdr:to>
      <xdr:col>8</xdr:col>
      <xdr:colOff>435851</xdr:colOff>
      <xdr:row>2</xdr:row>
      <xdr:rowOff>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431" r="13199" b="17130"/>
        <a:stretch/>
      </xdr:blipFill>
      <xdr:spPr>
        <a:xfrm>
          <a:off x="4616448" y="138431"/>
          <a:ext cx="1740143" cy="516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78315</xdr:colOff>
      <xdr:row>0</xdr:row>
      <xdr:rowOff>219078</xdr:rowOff>
    </xdr:from>
    <xdr:to>
      <xdr:col>8</xdr:col>
      <xdr:colOff>328950</xdr:colOff>
      <xdr:row>2</xdr:row>
      <xdr:rowOff>186267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" r="13199" b="17130"/>
        <a:stretch/>
      </xdr:blipFill>
      <xdr:spPr>
        <a:xfrm>
          <a:off x="4472515" y="219078"/>
          <a:ext cx="1850835" cy="5090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89957</xdr:colOff>
      <xdr:row>0</xdr:row>
      <xdr:rowOff>127353</xdr:rowOff>
    </xdr:from>
    <xdr:to>
      <xdr:col>8</xdr:col>
      <xdr:colOff>659666</xdr:colOff>
      <xdr:row>2</xdr:row>
      <xdr:rowOff>142522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447" t="13946" r="13942" b="17961"/>
        <a:stretch/>
      </xdr:blipFill>
      <xdr:spPr>
        <a:xfrm>
          <a:off x="4551890" y="127353"/>
          <a:ext cx="1983643" cy="4935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269238</xdr:colOff>
      <xdr:row>0</xdr:row>
      <xdr:rowOff>121920</xdr:rowOff>
    </xdr:from>
    <xdr:to>
      <xdr:col>8</xdr:col>
      <xdr:colOff>617220</xdr:colOff>
      <xdr:row>2</xdr:row>
      <xdr:rowOff>100330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431" r="13199" b="17130"/>
        <a:stretch/>
      </xdr:blipFill>
      <xdr:spPr>
        <a:xfrm>
          <a:off x="4848858" y="121920"/>
          <a:ext cx="1681482" cy="502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104138</xdr:colOff>
      <xdr:row>0</xdr:row>
      <xdr:rowOff>72391</xdr:rowOff>
    </xdr:from>
    <xdr:to>
      <xdr:col>8</xdr:col>
      <xdr:colOff>401689</xdr:colOff>
      <xdr:row>3</xdr:row>
      <xdr:rowOff>636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431" r="13199" b="17130"/>
        <a:stretch/>
      </xdr:blipFill>
      <xdr:spPr>
        <a:xfrm>
          <a:off x="4622798" y="72391"/>
          <a:ext cx="1966331" cy="6083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114457</xdr:colOff>
      <xdr:row>0</xdr:row>
      <xdr:rowOff>175262</xdr:rowOff>
    </xdr:from>
    <xdr:to>
      <xdr:col>8</xdr:col>
      <xdr:colOff>348615</xdr:colOff>
      <xdr:row>2</xdr:row>
      <xdr:rowOff>162591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431" r="13199" b="17130"/>
        <a:stretch/>
      </xdr:blipFill>
      <xdr:spPr>
        <a:xfrm>
          <a:off x="4610257" y="175262"/>
          <a:ext cx="1756253" cy="5150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195579</xdr:colOff>
      <xdr:row>0</xdr:row>
      <xdr:rowOff>71121</xdr:rowOff>
    </xdr:from>
    <xdr:to>
      <xdr:col>8</xdr:col>
      <xdr:colOff>623489</xdr:colOff>
      <xdr:row>1</xdr:row>
      <xdr:rowOff>58420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431" r="13199" b="17130"/>
        <a:stretch/>
      </xdr:blipFill>
      <xdr:spPr>
        <a:xfrm>
          <a:off x="4538979" y="71121"/>
          <a:ext cx="1860470" cy="5435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227959</xdr:colOff>
      <xdr:row>0</xdr:row>
      <xdr:rowOff>204470</xdr:rowOff>
    </xdr:from>
    <xdr:to>
      <xdr:col>8</xdr:col>
      <xdr:colOff>279632</xdr:colOff>
      <xdr:row>3</xdr:row>
      <xdr:rowOff>4445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431" r="13199" b="17130"/>
        <a:stretch/>
      </xdr:blipFill>
      <xdr:spPr>
        <a:xfrm>
          <a:off x="4624699" y="204470"/>
          <a:ext cx="1539478" cy="5029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153033</xdr:colOff>
      <xdr:row>0</xdr:row>
      <xdr:rowOff>222251</xdr:rowOff>
    </xdr:from>
    <xdr:to>
      <xdr:col>8</xdr:col>
      <xdr:colOff>237800</xdr:colOff>
      <xdr:row>2</xdr:row>
      <xdr:rowOff>180976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190" t="10431" r="13199" b="17130"/>
        <a:stretch/>
      </xdr:blipFill>
      <xdr:spPr>
        <a:xfrm>
          <a:off x="4557393" y="222251"/>
          <a:ext cx="1749737" cy="463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M34"/>
  <sheetViews>
    <sheetView zoomScale="110" zoomScaleNormal="110" workbookViewId="0">
      <selection activeCell="G9" sqref="G9"/>
    </sheetView>
  </sheetViews>
  <sheetFormatPr baseColWidth="10" defaultRowHeight="15" x14ac:dyDescent="0.25"/>
  <sheetData>
    <row r="1" spans="1:13" ht="18" x14ac:dyDescent="0.25">
      <c r="A1" s="263" t="s">
        <v>35</v>
      </c>
      <c r="B1" s="264"/>
      <c r="C1" s="264"/>
      <c r="D1" s="264"/>
      <c r="E1" s="82"/>
      <c r="F1" s="77"/>
      <c r="G1" s="77"/>
      <c r="H1" s="77"/>
      <c r="I1" s="77"/>
      <c r="J1" s="77"/>
      <c r="K1" s="77"/>
      <c r="L1" s="77"/>
      <c r="M1" s="77"/>
    </row>
    <row r="2" spans="1:13" ht="15.75" thickBot="1" x14ac:dyDescent="0.3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16.5" x14ac:dyDescent="0.25">
      <c r="A3" s="254" t="s">
        <v>7</v>
      </c>
      <c r="B3" s="255"/>
      <c r="C3" s="255"/>
      <c r="D3" s="258" t="s">
        <v>62</v>
      </c>
      <c r="E3" s="258"/>
      <c r="F3" s="259"/>
      <c r="G3" s="77"/>
      <c r="H3" s="77"/>
      <c r="I3" s="77"/>
      <c r="J3" s="77"/>
      <c r="K3" s="77"/>
      <c r="L3" s="77"/>
      <c r="M3" s="77"/>
    </row>
    <row r="4" spans="1:13" ht="17.25" thickBot="1" x14ac:dyDescent="0.3">
      <c r="A4" s="249" t="s">
        <v>8</v>
      </c>
      <c r="B4" s="250"/>
      <c r="C4" s="250"/>
      <c r="D4" s="273" t="s">
        <v>63</v>
      </c>
      <c r="E4" s="273"/>
      <c r="F4" s="274"/>
      <c r="G4" s="77"/>
      <c r="H4" s="77"/>
      <c r="I4" s="77"/>
      <c r="J4" s="77"/>
      <c r="K4" s="77"/>
      <c r="L4" s="77"/>
      <c r="M4" s="77"/>
    </row>
    <row r="5" spans="1:13" ht="16.5" x14ac:dyDescent="0.25">
      <c r="A5" s="265" t="s">
        <v>0</v>
      </c>
      <c r="B5" s="266"/>
      <c r="C5" s="266"/>
      <c r="D5" s="269" t="s">
        <v>64</v>
      </c>
      <c r="E5" s="269"/>
      <c r="F5" s="270"/>
      <c r="G5" s="77"/>
      <c r="H5" s="78"/>
      <c r="I5" s="78"/>
      <c r="J5" s="78"/>
      <c r="K5" s="77"/>
      <c r="L5" s="77"/>
      <c r="M5" s="77"/>
    </row>
    <row r="6" spans="1:13" ht="17.25" thickBot="1" x14ac:dyDescent="0.3">
      <c r="A6" s="267" t="s">
        <v>1</v>
      </c>
      <c r="B6" s="268"/>
      <c r="C6" s="268"/>
      <c r="D6" s="271" t="s">
        <v>65</v>
      </c>
      <c r="E6" s="271"/>
      <c r="F6" s="272"/>
      <c r="G6" s="77"/>
      <c r="H6" s="78"/>
      <c r="I6" s="78"/>
      <c r="J6" s="78"/>
      <c r="K6" s="77"/>
      <c r="L6" s="77"/>
      <c r="M6" s="77"/>
    </row>
    <row r="7" spans="1:13" ht="17.25" thickBot="1" x14ac:dyDescent="0.3">
      <c r="A7" s="253"/>
      <c r="B7" s="253"/>
      <c r="C7" s="253"/>
      <c r="D7" s="253"/>
      <c r="E7" s="253"/>
      <c r="F7" s="253"/>
      <c r="G7" s="77"/>
      <c r="H7" s="77"/>
      <c r="I7" s="77"/>
      <c r="J7" s="77"/>
      <c r="K7" s="77"/>
      <c r="L7" s="77"/>
      <c r="M7" s="77"/>
    </row>
    <row r="8" spans="1:13" ht="16.5" x14ac:dyDescent="0.25">
      <c r="A8" s="254" t="s">
        <v>2</v>
      </c>
      <c r="B8" s="255"/>
      <c r="C8" s="255"/>
      <c r="D8" s="275">
        <v>46023</v>
      </c>
      <c r="E8" s="258"/>
      <c r="F8" s="259"/>
      <c r="G8" s="77"/>
      <c r="H8" s="77"/>
      <c r="I8" s="77"/>
      <c r="J8" s="77"/>
      <c r="K8" s="36"/>
      <c r="L8" s="36"/>
      <c r="M8" s="77"/>
    </row>
    <row r="9" spans="1:13" ht="17.25" thickBot="1" x14ac:dyDescent="0.3">
      <c r="A9" s="249" t="s">
        <v>3</v>
      </c>
      <c r="B9" s="250"/>
      <c r="C9" s="250"/>
      <c r="D9" s="276">
        <v>46387</v>
      </c>
      <c r="E9" s="273"/>
      <c r="F9" s="274"/>
      <c r="G9" s="77"/>
      <c r="H9" s="77"/>
      <c r="I9" s="241" t="s">
        <v>12</v>
      </c>
      <c r="J9" s="242"/>
      <c r="K9" s="242"/>
      <c r="L9" s="243"/>
      <c r="M9" s="77"/>
    </row>
    <row r="10" spans="1:13" ht="17.25" thickBot="1" x14ac:dyDescent="0.3">
      <c r="A10" s="251" t="s">
        <v>4</v>
      </c>
      <c r="B10" s="252"/>
      <c r="C10" s="252"/>
      <c r="D10" s="277">
        <f>DATEDIF(D8,D9,"m")+1</f>
        <v>12</v>
      </c>
      <c r="E10" s="277"/>
      <c r="F10" s="278"/>
      <c r="G10" s="76"/>
      <c r="H10" s="77"/>
      <c r="I10" s="244" t="s">
        <v>13</v>
      </c>
      <c r="J10" s="245"/>
      <c r="K10" s="245"/>
      <c r="L10" s="246"/>
      <c r="M10" s="77"/>
    </row>
    <row r="11" spans="1:13" ht="17.25" thickBot="1" x14ac:dyDescent="0.3">
      <c r="A11" s="253"/>
      <c r="B11" s="253"/>
      <c r="C11" s="253"/>
      <c r="D11" s="253"/>
      <c r="E11" s="253"/>
      <c r="F11" s="253"/>
      <c r="G11" s="77"/>
      <c r="H11" s="77"/>
      <c r="I11" s="77"/>
      <c r="J11" s="77"/>
      <c r="K11" s="77"/>
      <c r="L11" s="77"/>
      <c r="M11" s="77"/>
    </row>
    <row r="12" spans="1:13" ht="16.5" x14ac:dyDescent="0.25">
      <c r="A12" s="254" t="s">
        <v>5</v>
      </c>
      <c r="B12" s="255"/>
      <c r="C12" s="255"/>
      <c r="D12" s="258">
        <v>10</v>
      </c>
      <c r="E12" s="258"/>
      <c r="F12" s="259"/>
      <c r="G12" s="77"/>
      <c r="H12" s="77"/>
      <c r="I12" s="77"/>
      <c r="J12" s="77"/>
      <c r="K12" s="77"/>
      <c r="L12" s="77"/>
      <c r="M12" s="77"/>
    </row>
    <row r="13" spans="1:13" ht="17.25" thickBot="1" x14ac:dyDescent="0.3">
      <c r="A13" s="249" t="s">
        <v>11</v>
      </c>
      <c r="B13" s="250"/>
      <c r="C13" s="250"/>
      <c r="D13" s="261">
        <f>D12*D10</f>
        <v>120</v>
      </c>
      <c r="E13" s="261"/>
      <c r="F13" s="262"/>
      <c r="G13" s="77"/>
      <c r="H13" s="83">
        <f>D12/22*(20/12)*D10</f>
        <v>9.0909090909090899</v>
      </c>
      <c r="I13" s="77"/>
      <c r="J13" s="77"/>
      <c r="K13" s="77"/>
      <c r="L13" s="77"/>
      <c r="M13" s="77"/>
    </row>
    <row r="14" spans="1:13" ht="17.25" thickBot="1" x14ac:dyDescent="0.3">
      <c r="A14" s="260"/>
      <c r="B14" s="260"/>
      <c r="C14" s="260"/>
      <c r="D14" s="260"/>
      <c r="E14" s="260"/>
      <c r="F14" s="260"/>
      <c r="G14" s="77"/>
      <c r="H14" s="77"/>
      <c r="I14" s="77"/>
      <c r="J14" s="77"/>
      <c r="K14" s="77"/>
      <c r="L14" s="77"/>
      <c r="M14" s="77"/>
    </row>
    <row r="15" spans="1:13" ht="16.5" x14ac:dyDescent="0.25">
      <c r="A15" s="254" t="s">
        <v>10</v>
      </c>
      <c r="B15" s="255"/>
      <c r="C15" s="255"/>
      <c r="D15" s="256">
        <f>ROUND(H13,0)</f>
        <v>9</v>
      </c>
      <c r="E15" s="256"/>
      <c r="F15" s="257"/>
      <c r="G15" s="77"/>
      <c r="H15" s="77"/>
      <c r="I15" s="77"/>
      <c r="J15" s="77"/>
      <c r="K15" s="77"/>
      <c r="L15" s="77"/>
      <c r="M15" s="77"/>
    </row>
    <row r="16" spans="1:13" ht="17.25" thickBot="1" x14ac:dyDescent="0.3">
      <c r="A16" s="249" t="s">
        <v>6</v>
      </c>
      <c r="B16" s="250"/>
      <c r="C16" s="250"/>
      <c r="D16" s="247">
        <f>D15/D10</f>
        <v>0.75</v>
      </c>
      <c r="E16" s="247"/>
      <c r="F16" s="248"/>
      <c r="G16" s="76"/>
      <c r="H16" s="76"/>
      <c r="I16" s="77"/>
      <c r="J16" s="77"/>
      <c r="K16" s="77"/>
      <c r="L16" s="77"/>
      <c r="M16" s="77"/>
    </row>
    <row r="17" spans="1:13" ht="17.25" thickBot="1" x14ac:dyDescent="0.3">
      <c r="A17" s="238" t="s">
        <v>19</v>
      </c>
      <c r="B17" s="239"/>
      <c r="C17" s="239"/>
      <c r="D17" s="236">
        <f>D13-D15</f>
        <v>111</v>
      </c>
      <c r="E17" s="236"/>
      <c r="F17" s="237"/>
      <c r="G17" s="77"/>
      <c r="H17" s="77"/>
      <c r="I17" s="77"/>
      <c r="J17" s="77"/>
      <c r="K17" s="77"/>
      <c r="L17" s="77"/>
      <c r="M17" s="77"/>
    </row>
    <row r="18" spans="1:13" x14ac:dyDescent="0.25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</row>
    <row r="19" spans="1:13" x14ac:dyDescent="0.25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</row>
    <row r="20" spans="1:13" ht="17.25" thickBot="1" x14ac:dyDescent="0.3">
      <c r="A20" s="240" t="s">
        <v>9</v>
      </c>
      <c r="B20" s="240"/>
      <c r="C20" s="240"/>
      <c r="D20" s="240"/>
      <c r="E20" s="240"/>
      <c r="F20" s="84"/>
      <c r="G20" s="77"/>
      <c r="H20" s="77"/>
      <c r="I20" s="77"/>
      <c r="J20" s="77"/>
      <c r="K20" s="77"/>
      <c r="L20" s="77"/>
      <c r="M20" s="77"/>
    </row>
    <row r="21" spans="1:13" ht="15.75" thickTop="1" x14ac:dyDescent="0.25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</row>
    <row r="22" spans="1:13" x14ac:dyDescent="0.25">
      <c r="A22" s="77" t="s">
        <v>43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</row>
    <row r="23" spans="1:13" x14ac:dyDescent="0.25">
      <c r="A23" s="77" t="s">
        <v>71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</row>
    <row r="24" spans="1:13" x14ac:dyDescent="0.25">
      <c r="A24" s="77" t="s">
        <v>34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</row>
    <row r="25" spans="1:13" x14ac:dyDescent="0.25">
      <c r="A25" s="77" t="s">
        <v>58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13" x14ac:dyDescent="0.25">
      <c r="A26" s="77" t="s">
        <v>25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 x14ac:dyDescent="0.25">
      <c r="A27" s="77" t="s">
        <v>26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</row>
    <row r="28" spans="1:13" x14ac:dyDescent="0.25">
      <c r="A28" s="77" t="s">
        <v>59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</row>
    <row r="29" spans="1:13" x14ac:dyDescent="0.25">
      <c r="A29" s="77" t="s">
        <v>24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</row>
    <row r="30" spans="1:13" x14ac:dyDescent="0.25">
      <c r="A30" s="77" t="s">
        <v>61</v>
      </c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</row>
    <row r="31" spans="1:13" x14ac:dyDescent="0.25">
      <c r="A31" s="77" t="s">
        <v>57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</row>
    <row r="32" spans="1:13" x14ac:dyDescent="0.25">
      <c r="A32" s="77" t="s">
        <v>41</v>
      </c>
      <c r="B32" s="77"/>
      <c r="C32" s="77"/>
      <c r="D32" s="77"/>
      <c r="E32" s="77"/>
      <c r="F32" s="77" t="s">
        <v>42</v>
      </c>
      <c r="G32" s="77"/>
      <c r="H32" s="77"/>
      <c r="I32" s="77"/>
      <c r="J32" s="77"/>
      <c r="K32" s="77"/>
      <c r="L32" s="77"/>
      <c r="M32" s="77"/>
    </row>
    <row r="33" spans="1:13" x14ac:dyDescent="0.25">
      <c r="A33" s="77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</row>
    <row r="34" spans="1:13" x14ac:dyDescent="0.25">
      <c r="A34" s="77"/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</row>
  </sheetData>
  <mergeCells count="31">
    <mergeCell ref="D13:F13"/>
    <mergeCell ref="A1:D1"/>
    <mergeCell ref="A3:C3"/>
    <mergeCell ref="A5:C5"/>
    <mergeCell ref="A6:C6"/>
    <mergeCell ref="D3:F3"/>
    <mergeCell ref="D5:F5"/>
    <mergeCell ref="D6:F6"/>
    <mergeCell ref="A4:C4"/>
    <mergeCell ref="D4:F4"/>
    <mergeCell ref="A7:F7"/>
    <mergeCell ref="D8:F8"/>
    <mergeCell ref="D9:F9"/>
    <mergeCell ref="D10:F10"/>
    <mergeCell ref="A8:C8"/>
    <mergeCell ref="D17:F17"/>
    <mergeCell ref="A17:C17"/>
    <mergeCell ref="A20:E20"/>
    <mergeCell ref="I9:L9"/>
    <mergeCell ref="I10:L10"/>
    <mergeCell ref="D16:F16"/>
    <mergeCell ref="A9:C9"/>
    <mergeCell ref="A10:C10"/>
    <mergeCell ref="A13:C13"/>
    <mergeCell ref="A16:C16"/>
    <mergeCell ref="A11:F11"/>
    <mergeCell ref="A15:C15"/>
    <mergeCell ref="D15:F15"/>
    <mergeCell ref="A12:C12"/>
    <mergeCell ref="D12:F12"/>
    <mergeCell ref="A14:F14"/>
  </mergeCells>
  <conditionalFormatting sqref="L2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{7181028F-664C-48F2-ADB0-9C69AA5D37BC}</x14:id>
        </ext>
      </extLst>
    </cfRule>
  </conditionalFormatting>
  <pageMargins left="0.70866141732283472" right="0.70866141732283472" top="0.78740157480314965" bottom="0.78740157480314965" header="0.31496062992125984" footer="0.31496062992125984"/>
  <pageSetup paperSize="9" fitToWidth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181028F-664C-48F2-ADB0-9C69AA5D37BC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L21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J49"/>
  <sheetViews>
    <sheetView topLeftCell="A17" zoomScaleNormal="100" workbookViewId="0">
      <selection activeCell="F42" sqref="F42"/>
    </sheetView>
  </sheetViews>
  <sheetFormatPr baseColWidth="10" defaultRowHeight="15" x14ac:dyDescent="0.25"/>
  <cols>
    <col min="2" max="2" width="14.42578125" customWidth="1"/>
    <col min="3" max="3" width="11.28515625" customWidth="1"/>
    <col min="4" max="4" width="9.7109375" customWidth="1"/>
    <col min="5" max="5" width="10.140625" customWidth="1"/>
    <col min="6" max="6" width="9.42578125" customWidth="1"/>
    <col min="7" max="7" width="12.7109375" customWidth="1"/>
    <col min="8" max="8" width="11.7109375" customWidth="1"/>
    <col min="9" max="9" width="11.140625" customWidth="1"/>
  </cols>
  <sheetData>
    <row r="1" spans="1:10" ht="20.25" x14ac:dyDescent="0.25">
      <c r="A1" s="326" t="s">
        <v>29</v>
      </c>
      <c r="B1" s="326"/>
      <c r="C1" s="326"/>
      <c r="D1" s="326"/>
      <c r="E1" s="326"/>
      <c r="F1" s="326"/>
      <c r="G1" s="291"/>
      <c r="H1" s="292"/>
      <c r="I1" s="293"/>
    </row>
    <row r="2" spans="1:10" ht="21" thickBot="1" x14ac:dyDescent="0.3">
      <c r="A2" s="334" t="s">
        <v>32</v>
      </c>
      <c r="B2" s="335"/>
      <c r="C2" s="335"/>
      <c r="D2" s="335"/>
      <c r="E2" s="335"/>
      <c r="F2" s="336"/>
      <c r="G2" s="294"/>
      <c r="H2" s="295"/>
      <c r="I2" s="296"/>
      <c r="J2" s="4"/>
    </row>
    <row r="3" spans="1:10" ht="16.5" x14ac:dyDescent="0.25">
      <c r="A3" s="315" t="str">
        <f>Vertragsdaten!D5</f>
        <v>Name der Hilfskraft</v>
      </c>
      <c r="B3" s="316"/>
      <c r="C3" s="317"/>
      <c r="D3" s="318" t="str">
        <f>Vertragsdaten!D6</f>
        <v>Vorname der Hilfskraft</v>
      </c>
      <c r="E3" s="319"/>
      <c r="F3" s="317"/>
      <c r="G3" s="294"/>
      <c r="H3" s="295"/>
      <c r="I3" s="296"/>
      <c r="J3" s="4"/>
    </row>
    <row r="4" spans="1:10" ht="51.75" customHeight="1" x14ac:dyDescent="0.25">
      <c r="A4" s="106" t="s">
        <v>7</v>
      </c>
      <c r="B4" s="287" t="str">
        <f>Vertragsdaten!D3</f>
        <v>Name des Fachbereichs eingeben</v>
      </c>
      <c r="C4" s="288"/>
      <c r="D4" s="106" t="s">
        <v>8</v>
      </c>
      <c r="E4" s="287" t="str">
        <f>Vertragsdaten!D4</f>
        <v>Name des Fachgebiets eingeben</v>
      </c>
      <c r="F4" s="340"/>
      <c r="G4" s="294"/>
      <c r="H4" s="295"/>
      <c r="I4" s="296"/>
      <c r="J4" s="4"/>
    </row>
    <row r="5" spans="1:10" ht="16.5" x14ac:dyDescent="0.25">
      <c r="A5" s="348" t="s">
        <v>14</v>
      </c>
      <c r="B5" s="349"/>
      <c r="C5" s="135">
        <f>Vertragsdaten!D12</f>
        <v>10</v>
      </c>
      <c r="D5" s="338"/>
      <c r="E5" s="339"/>
      <c r="F5" s="108"/>
      <c r="G5" s="294"/>
      <c r="H5" s="295"/>
      <c r="I5" s="296"/>
      <c r="J5" s="4"/>
    </row>
    <row r="6" spans="1:10" ht="16.5" x14ac:dyDescent="0.25">
      <c r="A6" s="201" t="s">
        <v>56</v>
      </c>
      <c r="B6" s="201"/>
      <c r="C6" s="183">
        <f>'8. Monat'!F43</f>
        <v>111</v>
      </c>
      <c r="D6" s="184" t="s">
        <v>20</v>
      </c>
      <c r="E6" s="185"/>
      <c r="F6" s="186">
        <f>'8. Monat'!I43</f>
        <v>9</v>
      </c>
      <c r="G6" s="187"/>
      <c r="H6" s="188"/>
      <c r="I6" s="189"/>
      <c r="J6" s="4"/>
    </row>
    <row r="7" spans="1:10" ht="15.6" customHeight="1" x14ac:dyDescent="0.25">
      <c r="A7" s="190"/>
      <c r="B7" s="190"/>
      <c r="C7" s="190"/>
      <c r="D7" s="190"/>
      <c r="E7" s="190"/>
      <c r="F7" s="190"/>
      <c r="G7" s="191"/>
      <c r="H7" s="192"/>
      <c r="I7" s="193"/>
      <c r="J7" s="19"/>
    </row>
    <row r="8" spans="1:10" ht="30" customHeight="1" x14ac:dyDescent="0.25">
      <c r="A8" s="329">
        <f>EDATE(Vertragsdaten!D8,8)</f>
        <v>46266</v>
      </c>
      <c r="B8" s="329"/>
      <c r="C8" s="38" t="s">
        <v>15</v>
      </c>
      <c r="D8" s="38" t="s">
        <v>16</v>
      </c>
      <c r="E8" s="38" t="s">
        <v>17</v>
      </c>
      <c r="F8" s="38" t="s">
        <v>18</v>
      </c>
      <c r="G8" s="385" t="s">
        <v>40</v>
      </c>
      <c r="H8" s="379"/>
      <c r="I8" s="359"/>
      <c r="J8" s="17"/>
    </row>
    <row r="9" spans="1:10" ht="16.5" x14ac:dyDescent="0.25">
      <c r="A9" s="341"/>
      <c r="B9" s="342"/>
      <c r="C9" s="229"/>
      <c r="D9" s="229"/>
      <c r="E9" s="229"/>
      <c r="F9" s="233"/>
      <c r="G9" s="202" t="s">
        <v>45</v>
      </c>
      <c r="H9" s="202" t="s">
        <v>36</v>
      </c>
      <c r="I9" s="203" t="s">
        <v>37</v>
      </c>
      <c r="J9" s="17"/>
    </row>
    <row r="10" spans="1:10" ht="16.5" x14ac:dyDescent="0.3">
      <c r="A10" s="45">
        <f>A8</f>
        <v>46266</v>
      </c>
      <c r="B10" s="91">
        <f>A10</f>
        <v>46266</v>
      </c>
      <c r="C10" s="5"/>
      <c r="D10" s="5"/>
      <c r="E10" s="5"/>
      <c r="F10" s="22">
        <f>((D10-C10)*24)-((1/60)*E10)</f>
        <v>0</v>
      </c>
      <c r="G10" s="7"/>
      <c r="H10" s="8"/>
      <c r="I10" s="8"/>
      <c r="J10" s="3"/>
    </row>
    <row r="11" spans="1:10" ht="16.5" x14ac:dyDescent="0.3">
      <c r="A11" s="92">
        <f>A10+1</f>
        <v>46267</v>
      </c>
      <c r="B11" s="91">
        <f t="shared" ref="B11:B40" si="0">A11</f>
        <v>46267</v>
      </c>
      <c r="C11" s="5"/>
      <c r="D11" s="5"/>
      <c r="E11" s="5"/>
      <c r="F11" s="22">
        <f>((D11-C11)*24)-((1/60)*E11)</f>
        <v>0</v>
      </c>
      <c r="G11" s="9"/>
      <c r="H11" s="9"/>
      <c r="I11" s="9"/>
      <c r="J11" s="3"/>
    </row>
    <row r="12" spans="1:10" ht="16.5" x14ac:dyDescent="0.3">
      <c r="A12" s="92">
        <f t="shared" ref="A12:A39" si="1">A11+1</f>
        <v>46268</v>
      </c>
      <c r="B12" s="91">
        <f t="shared" si="0"/>
        <v>46268</v>
      </c>
      <c r="C12" s="5"/>
      <c r="D12" s="5"/>
      <c r="E12" s="5"/>
      <c r="F12" s="22">
        <f t="shared" ref="F12:F40" si="2">((D12-C12)*24)-((1/60)*E12)</f>
        <v>0</v>
      </c>
      <c r="G12" s="9"/>
      <c r="H12" s="9"/>
      <c r="I12" s="9"/>
      <c r="J12" s="2"/>
    </row>
    <row r="13" spans="1:10" ht="16.5" x14ac:dyDescent="0.3">
      <c r="A13" s="92">
        <f t="shared" si="1"/>
        <v>46269</v>
      </c>
      <c r="B13" s="91">
        <f t="shared" si="0"/>
        <v>46269</v>
      </c>
      <c r="C13" s="5"/>
      <c r="D13" s="5"/>
      <c r="E13" s="5"/>
      <c r="F13" s="22">
        <f t="shared" si="2"/>
        <v>0</v>
      </c>
      <c r="G13" s="9"/>
      <c r="H13" s="9"/>
      <c r="I13" s="9"/>
      <c r="J13" s="1"/>
    </row>
    <row r="14" spans="1:10" ht="16.5" x14ac:dyDescent="0.3">
      <c r="A14" s="92">
        <f t="shared" si="1"/>
        <v>46270</v>
      </c>
      <c r="B14" s="91">
        <f t="shared" si="0"/>
        <v>46270</v>
      </c>
      <c r="C14" s="5"/>
      <c r="D14" s="5"/>
      <c r="E14" s="5"/>
      <c r="F14" s="22">
        <f t="shared" si="2"/>
        <v>0</v>
      </c>
      <c r="G14" s="9"/>
      <c r="H14" s="9"/>
      <c r="I14" s="9"/>
      <c r="J14" s="1"/>
    </row>
    <row r="15" spans="1:10" ht="16.5" x14ac:dyDescent="0.3">
      <c r="A15" s="92">
        <f t="shared" si="1"/>
        <v>46271</v>
      </c>
      <c r="B15" s="91">
        <f t="shared" si="0"/>
        <v>46271</v>
      </c>
      <c r="C15" s="5"/>
      <c r="D15" s="5"/>
      <c r="E15" s="5"/>
      <c r="F15" s="22">
        <f t="shared" si="2"/>
        <v>0</v>
      </c>
      <c r="G15" s="9"/>
      <c r="H15" s="9"/>
      <c r="I15" s="9"/>
      <c r="J15" s="1"/>
    </row>
    <row r="16" spans="1:10" ht="16.5" x14ac:dyDescent="0.3">
      <c r="A16" s="92">
        <f t="shared" si="1"/>
        <v>46272</v>
      </c>
      <c r="B16" s="91">
        <f t="shared" si="0"/>
        <v>46272</v>
      </c>
      <c r="C16" s="5"/>
      <c r="D16" s="5"/>
      <c r="E16" s="5"/>
      <c r="F16" s="22">
        <f t="shared" si="2"/>
        <v>0</v>
      </c>
      <c r="G16" s="9"/>
      <c r="H16" s="9"/>
      <c r="I16" s="9"/>
      <c r="J16" s="1"/>
    </row>
    <row r="17" spans="1:10" ht="16.5" x14ac:dyDescent="0.3">
      <c r="A17" s="92">
        <f t="shared" si="1"/>
        <v>46273</v>
      </c>
      <c r="B17" s="91">
        <f t="shared" si="0"/>
        <v>46273</v>
      </c>
      <c r="C17" s="5"/>
      <c r="D17" s="5"/>
      <c r="E17" s="5"/>
      <c r="F17" s="22">
        <f t="shared" si="2"/>
        <v>0</v>
      </c>
      <c r="G17" s="9"/>
      <c r="H17" s="9"/>
      <c r="I17" s="9"/>
      <c r="J17" s="1"/>
    </row>
    <row r="18" spans="1:10" ht="16.5" x14ac:dyDescent="0.3">
      <c r="A18" s="92">
        <f t="shared" si="1"/>
        <v>46274</v>
      </c>
      <c r="B18" s="91">
        <f t="shared" si="0"/>
        <v>46274</v>
      </c>
      <c r="C18" s="5"/>
      <c r="D18" s="5"/>
      <c r="E18" s="5"/>
      <c r="F18" s="22">
        <f t="shared" si="2"/>
        <v>0</v>
      </c>
      <c r="G18" s="9"/>
      <c r="H18" s="9"/>
      <c r="I18" s="9"/>
      <c r="J18" s="1"/>
    </row>
    <row r="19" spans="1:10" ht="16.5" x14ac:dyDescent="0.3">
      <c r="A19" s="92">
        <f t="shared" si="1"/>
        <v>46275</v>
      </c>
      <c r="B19" s="91">
        <f t="shared" si="0"/>
        <v>46275</v>
      </c>
      <c r="C19" s="5"/>
      <c r="D19" s="5"/>
      <c r="E19" s="5"/>
      <c r="F19" s="22">
        <f t="shared" si="2"/>
        <v>0</v>
      </c>
      <c r="G19" s="9"/>
      <c r="H19" s="9"/>
      <c r="I19" s="9"/>
      <c r="J19" s="1"/>
    </row>
    <row r="20" spans="1:10" ht="16.5" x14ac:dyDescent="0.3">
      <c r="A20" s="92">
        <f t="shared" si="1"/>
        <v>46276</v>
      </c>
      <c r="B20" s="91">
        <f t="shared" si="0"/>
        <v>46276</v>
      </c>
      <c r="C20" s="5"/>
      <c r="D20" s="5"/>
      <c r="E20" s="5"/>
      <c r="F20" s="22">
        <f t="shared" si="2"/>
        <v>0</v>
      </c>
      <c r="G20" s="9"/>
      <c r="H20" s="9"/>
      <c r="I20" s="9"/>
      <c r="J20" s="1"/>
    </row>
    <row r="21" spans="1:10" ht="16.5" x14ac:dyDescent="0.3">
      <c r="A21" s="92">
        <f t="shared" si="1"/>
        <v>46277</v>
      </c>
      <c r="B21" s="91">
        <f t="shared" si="0"/>
        <v>46277</v>
      </c>
      <c r="C21" s="5"/>
      <c r="D21" s="5"/>
      <c r="E21" s="5"/>
      <c r="F21" s="22">
        <f t="shared" si="2"/>
        <v>0</v>
      </c>
      <c r="G21" s="9"/>
      <c r="H21" s="9"/>
      <c r="I21" s="9"/>
      <c r="J21" s="1"/>
    </row>
    <row r="22" spans="1:10" ht="16.5" x14ac:dyDescent="0.3">
      <c r="A22" s="92">
        <f t="shared" si="1"/>
        <v>46278</v>
      </c>
      <c r="B22" s="91">
        <f t="shared" si="0"/>
        <v>46278</v>
      </c>
      <c r="C22" s="5"/>
      <c r="D22" s="5"/>
      <c r="E22" s="5"/>
      <c r="F22" s="22">
        <f t="shared" si="2"/>
        <v>0</v>
      </c>
      <c r="G22" s="9"/>
      <c r="H22" s="9"/>
      <c r="I22" s="9"/>
      <c r="J22" s="1"/>
    </row>
    <row r="23" spans="1:10" ht="16.5" x14ac:dyDescent="0.3">
      <c r="A23" s="92">
        <f t="shared" si="1"/>
        <v>46279</v>
      </c>
      <c r="B23" s="91">
        <f t="shared" si="0"/>
        <v>46279</v>
      </c>
      <c r="C23" s="5"/>
      <c r="D23" s="5"/>
      <c r="E23" s="5"/>
      <c r="F23" s="22">
        <f t="shared" si="2"/>
        <v>0</v>
      </c>
      <c r="G23" s="9"/>
      <c r="H23" s="9"/>
      <c r="I23" s="9"/>
      <c r="J23" s="1"/>
    </row>
    <row r="24" spans="1:10" ht="16.5" x14ac:dyDescent="0.3">
      <c r="A24" s="92">
        <f t="shared" si="1"/>
        <v>46280</v>
      </c>
      <c r="B24" s="91">
        <f t="shared" si="0"/>
        <v>46280</v>
      </c>
      <c r="C24" s="5"/>
      <c r="D24" s="5"/>
      <c r="E24" s="5"/>
      <c r="F24" s="22">
        <f t="shared" si="2"/>
        <v>0</v>
      </c>
      <c r="G24" s="9"/>
      <c r="H24" s="9"/>
      <c r="I24" s="9"/>
      <c r="J24" s="1"/>
    </row>
    <row r="25" spans="1:10" ht="16.5" x14ac:dyDescent="0.3">
      <c r="A25" s="92">
        <f t="shared" si="1"/>
        <v>46281</v>
      </c>
      <c r="B25" s="91">
        <f t="shared" si="0"/>
        <v>46281</v>
      </c>
      <c r="C25" s="5"/>
      <c r="D25" s="5"/>
      <c r="E25" s="5"/>
      <c r="F25" s="22">
        <f t="shared" si="2"/>
        <v>0</v>
      </c>
      <c r="G25" s="9"/>
      <c r="H25" s="9"/>
      <c r="I25" s="9"/>
      <c r="J25" s="1"/>
    </row>
    <row r="26" spans="1:10" ht="16.5" x14ac:dyDescent="0.3">
      <c r="A26" s="92">
        <f t="shared" si="1"/>
        <v>46282</v>
      </c>
      <c r="B26" s="91">
        <f t="shared" si="0"/>
        <v>46282</v>
      </c>
      <c r="C26" s="5"/>
      <c r="D26" s="5"/>
      <c r="E26" s="5"/>
      <c r="F26" s="22">
        <f t="shared" si="2"/>
        <v>0</v>
      </c>
      <c r="G26" s="9"/>
      <c r="H26" s="9"/>
      <c r="I26" s="9"/>
      <c r="J26" s="1"/>
    </row>
    <row r="27" spans="1:10" ht="16.5" x14ac:dyDescent="0.3">
      <c r="A27" s="92">
        <f t="shared" si="1"/>
        <v>46283</v>
      </c>
      <c r="B27" s="91">
        <f t="shared" si="0"/>
        <v>46283</v>
      </c>
      <c r="C27" s="5"/>
      <c r="D27" s="5"/>
      <c r="E27" s="5"/>
      <c r="F27" s="22">
        <f t="shared" si="2"/>
        <v>0</v>
      </c>
      <c r="G27" s="9"/>
      <c r="H27" s="9"/>
      <c r="I27" s="9"/>
      <c r="J27" s="1"/>
    </row>
    <row r="28" spans="1:10" ht="16.5" x14ac:dyDescent="0.3">
      <c r="A28" s="92">
        <f t="shared" si="1"/>
        <v>46284</v>
      </c>
      <c r="B28" s="91">
        <f t="shared" si="0"/>
        <v>46284</v>
      </c>
      <c r="C28" s="5"/>
      <c r="D28" s="5"/>
      <c r="E28" s="5"/>
      <c r="F28" s="22">
        <f t="shared" si="2"/>
        <v>0</v>
      </c>
      <c r="G28" s="9"/>
      <c r="H28" s="9"/>
      <c r="I28" s="9"/>
      <c r="J28" s="1"/>
    </row>
    <row r="29" spans="1:10" ht="16.5" x14ac:dyDescent="0.3">
      <c r="A29" s="92">
        <f t="shared" si="1"/>
        <v>46285</v>
      </c>
      <c r="B29" s="91">
        <f t="shared" si="0"/>
        <v>46285</v>
      </c>
      <c r="C29" s="11"/>
      <c r="D29" s="11"/>
      <c r="E29" s="5"/>
      <c r="F29" s="22">
        <f t="shared" si="2"/>
        <v>0</v>
      </c>
      <c r="G29" s="9"/>
      <c r="H29" s="9"/>
      <c r="I29" s="9"/>
      <c r="J29" s="1"/>
    </row>
    <row r="30" spans="1:10" ht="16.5" x14ac:dyDescent="0.3">
      <c r="A30" s="92">
        <f t="shared" si="1"/>
        <v>46286</v>
      </c>
      <c r="B30" s="91">
        <f t="shared" si="0"/>
        <v>46286</v>
      </c>
      <c r="C30" s="5"/>
      <c r="D30" s="5"/>
      <c r="E30" s="5"/>
      <c r="F30" s="22">
        <f>((D30-C30)*24)-((1/60)*E30)</f>
        <v>0</v>
      </c>
      <c r="G30" s="9"/>
      <c r="H30" s="9"/>
      <c r="I30" s="9"/>
      <c r="J30" s="1"/>
    </row>
    <row r="31" spans="1:10" ht="16.5" x14ac:dyDescent="0.3">
      <c r="A31" s="92">
        <f t="shared" si="1"/>
        <v>46287</v>
      </c>
      <c r="B31" s="91">
        <f t="shared" si="0"/>
        <v>46287</v>
      </c>
      <c r="C31" s="5"/>
      <c r="D31" s="5"/>
      <c r="E31" s="5"/>
      <c r="F31" s="22">
        <f t="shared" si="2"/>
        <v>0</v>
      </c>
      <c r="G31" s="9"/>
      <c r="H31" s="9"/>
      <c r="I31" s="9"/>
      <c r="J31" s="1"/>
    </row>
    <row r="32" spans="1:10" ht="16.5" x14ac:dyDescent="0.3">
      <c r="A32" s="92">
        <f t="shared" si="1"/>
        <v>46288</v>
      </c>
      <c r="B32" s="91">
        <f t="shared" si="0"/>
        <v>46288</v>
      </c>
      <c r="C32" s="5"/>
      <c r="D32" s="5"/>
      <c r="E32" s="5"/>
      <c r="F32" s="22">
        <f t="shared" si="2"/>
        <v>0</v>
      </c>
      <c r="G32" s="9"/>
      <c r="H32" s="9"/>
      <c r="I32" s="9"/>
      <c r="J32" s="1"/>
    </row>
    <row r="33" spans="1:10" ht="16.5" x14ac:dyDescent="0.3">
      <c r="A33" s="92">
        <f t="shared" si="1"/>
        <v>46289</v>
      </c>
      <c r="B33" s="91">
        <f t="shared" si="0"/>
        <v>46289</v>
      </c>
      <c r="C33" s="5"/>
      <c r="D33" s="5"/>
      <c r="E33" s="5"/>
      <c r="F33" s="22">
        <f t="shared" si="2"/>
        <v>0</v>
      </c>
      <c r="G33" s="9"/>
      <c r="H33" s="9"/>
      <c r="I33" s="9"/>
      <c r="J33" s="1"/>
    </row>
    <row r="34" spans="1:10" ht="16.5" x14ac:dyDescent="0.3">
      <c r="A34" s="92">
        <f t="shared" si="1"/>
        <v>46290</v>
      </c>
      <c r="B34" s="91">
        <f t="shared" si="0"/>
        <v>46290</v>
      </c>
      <c r="C34" s="5"/>
      <c r="D34" s="5"/>
      <c r="E34" s="5"/>
      <c r="F34" s="22">
        <f t="shared" si="2"/>
        <v>0</v>
      </c>
      <c r="G34" s="9"/>
      <c r="H34" s="9"/>
      <c r="I34" s="9"/>
      <c r="J34" s="1"/>
    </row>
    <row r="35" spans="1:10" ht="16.5" x14ac:dyDescent="0.3">
      <c r="A35" s="92">
        <f t="shared" si="1"/>
        <v>46291</v>
      </c>
      <c r="B35" s="91">
        <f t="shared" si="0"/>
        <v>46291</v>
      </c>
      <c r="C35" s="5"/>
      <c r="D35" s="5"/>
      <c r="E35" s="5"/>
      <c r="F35" s="22">
        <f t="shared" si="2"/>
        <v>0</v>
      </c>
      <c r="G35" s="9"/>
      <c r="H35" s="9"/>
      <c r="I35" s="9"/>
      <c r="J35" s="1"/>
    </row>
    <row r="36" spans="1:10" ht="16.5" x14ac:dyDescent="0.3">
      <c r="A36" s="92">
        <f t="shared" si="1"/>
        <v>46292</v>
      </c>
      <c r="B36" s="91">
        <f t="shared" si="0"/>
        <v>46292</v>
      </c>
      <c r="C36" s="5"/>
      <c r="D36" s="5"/>
      <c r="E36" s="5"/>
      <c r="F36" s="22">
        <f t="shared" si="2"/>
        <v>0</v>
      </c>
      <c r="G36" s="9"/>
      <c r="H36" s="9"/>
      <c r="I36" s="9"/>
      <c r="J36" s="1"/>
    </row>
    <row r="37" spans="1:10" ht="16.5" x14ac:dyDescent="0.3">
      <c r="A37" s="92">
        <f t="shared" si="1"/>
        <v>46293</v>
      </c>
      <c r="B37" s="91">
        <f t="shared" si="0"/>
        <v>46293</v>
      </c>
      <c r="C37" s="5"/>
      <c r="D37" s="5"/>
      <c r="E37" s="5"/>
      <c r="F37" s="22">
        <f t="shared" si="2"/>
        <v>0</v>
      </c>
      <c r="G37" s="9"/>
      <c r="H37" s="9"/>
      <c r="I37" s="9"/>
      <c r="J37" s="1"/>
    </row>
    <row r="38" spans="1:10" ht="16.5" x14ac:dyDescent="0.3">
      <c r="A38" s="92">
        <f t="shared" si="1"/>
        <v>46294</v>
      </c>
      <c r="B38" s="91">
        <f t="shared" si="0"/>
        <v>46294</v>
      </c>
      <c r="C38" s="5"/>
      <c r="D38" s="5"/>
      <c r="E38" s="5"/>
      <c r="F38" s="22">
        <f t="shared" si="2"/>
        <v>0</v>
      </c>
      <c r="G38" s="9"/>
      <c r="H38" s="9"/>
      <c r="I38" s="9"/>
      <c r="J38" s="1"/>
    </row>
    <row r="39" spans="1:10" ht="16.5" x14ac:dyDescent="0.3">
      <c r="A39" s="92">
        <f t="shared" si="1"/>
        <v>46295</v>
      </c>
      <c r="B39" s="91">
        <f t="shared" si="0"/>
        <v>46295</v>
      </c>
      <c r="C39" s="5"/>
      <c r="D39" s="5"/>
      <c r="E39" s="5"/>
      <c r="F39" s="22">
        <f t="shared" si="2"/>
        <v>0</v>
      </c>
      <c r="G39" s="9"/>
      <c r="H39" s="9"/>
      <c r="I39" s="9"/>
      <c r="J39" s="1"/>
    </row>
    <row r="40" spans="1:10" ht="17.25" thickBot="1" x14ac:dyDescent="0.35">
      <c r="A40" s="92">
        <f>A39+1</f>
        <v>46296</v>
      </c>
      <c r="B40" s="91">
        <f t="shared" si="0"/>
        <v>46296</v>
      </c>
      <c r="C40" s="6"/>
      <c r="D40" s="6"/>
      <c r="E40" s="6"/>
      <c r="F40" s="22">
        <f t="shared" si="2"/>
        <v>0</v>
      </c>
      <c r="G40" s="10"/>
      <c r="H40" s="10"/>
      <c r="I40" s="9"/>
      <c r="J40" s="1"/>
    </row>
    <row r="41" spans="1:10" ht="17.25" thickTop="1" x14ac:dyDescent="0.3">
      <c r="A41" s="332" t="s">
        <v>48</v>
      </c>
      <c r="B41" s="332"/>
      <c r="C41" s="332"/>
      <c r="D41" s="365"/>
      <c r="E41" s="366"/>
      <c r="F41" s="204"/>
      <c r="G41" s="126"/>
      <c r="H41" s="126"/>
      <c r="I41" s="159"/>
      <c r="J41" s="1"/>
    </row>
    <row r="42" spans="1:10" ht="16.5" x14ac:dyDescent="0.3">
      <c r="A42" s="333"/>
      <c r="B42" s="333"/>
      <c r="C42" s="333"/>
      <c r="D42" s="361"/>
      <c r="E42" s="362"/>
      <c r="F42" s="144">
        <f>SUM(F10:F40)+G42+H42</f>
        <v>0</v>
      </c>
      <c r="G42" s="61">
        <f>SUM(G10:G40)</f>
        <v>0</v>
      </c>
      <c r="H42" s="61">
        <f>SUM(H10:H40)</f>
        <v>0</v>
      </c>
      <c r="I42" s="61">
        <f>SUM(I10:I40)</f>
        <v>0</v>
      </c>
      <c r="J42" s="1"/>
    </row>
    <row r="43" spans="1:10" ht="19.149999999999999" customHeight="1" x14ac:dyDescent="0.3">
      <c r="A43" s="180" t="s">
        <v>47</v>
      </c>
      <c r="B43" s="180"/>
      <c r="C43" s="180" t="s">
        <v>54</v>
      </c>
      <c r="D43" s="163"/>
      <c r="E43" s="163"/>
      <c r="F43" s="205">
        <f>C6-F42</f>
        <v>111</v>
      </c>
      <c r="G43" s="165"/>
      <c r="H43" s="165" t="s">
        <v>49</v>
      </c>
      <c r="I43" s="206">
        <f>F6-I42</f>
        <v>9</v>
      </c>
      <c r="J43" s="1"/>
    </row>
    <row r="44" spans="1:10" ht="19.149999999999999" customHeight="1" x14ac:dyDescent="0.3">
      <c r="A44" s="180"/>
      <c r="B44" s="180"/>
      <c r="C44" s="180"/>
      <c r="D44" s="163"/>
      <c r="E44" s="163"/>
      <c r="F44" s="165"/>
      <c r="G44" s="165"/>
      <c r="H44" s="165"/>
      <c r="I44" s="165"/>
      <c r="J44" s="1"/>
    </row>
    <row r="45" spans="1:10" ht="16.5" x14ac:dyDescent="0.25">
      <c r="A45" s="167"/>
      <c r="B45" s="168"/>
      <c r="C45" s="169"/>
      <c r="D45" s="170"/>
      <c r="E45" s="171"/>
      <c r="F45" s="171"/>
      <c r="G45" s="172"/>
      <c r="H45" s="172"/>
      <c r="I45" s="172"/>
    </row>
    <row r="46" spans="1:10" ht="16.5" x14ac:dyDescent="0.25">
      <c r="A46" s="72" t="s">
        <v>21</v>
      </c>
      <c r="B46" s="73"/>
      <c r="C46" s="74"/>
      <c r="D46" s="297" t="s">
        <v>22</v>
      </c>
      <c r="E46" s="297"/>
      <c r="F46" s="297"/>
      <c r="G46" s="75" t="s">
        <v>39</v>
      </c>
      <c r="H46" s="76"/>
      <c r="I46" s="76"/>
    </row>
    <row r="47" spans="1:10" x14ac:dyDescent="0.25">
      <c r="A47" s="101"/>
      <c r="B47" s="102"/>
      <c r="C47" s="102"/>
      <c r="D47" s="103"/>
      <c r="E47" s="104"/>
      <c r="F47" s="104"/>
      <c r="G47" s="77"/>
      <c r="H47" s="77"/>
      <c r="I47" s="77"/>
    </row>
    <row r="48" spans="1:10" x14ac:dyDescent="0.25">
      <c r="A48" s="101" t="s">
        <v>72</v>
      </c>
      <c r="B48" s="102"/>
      <c r="C48" s="102"/>
      <c r="D48" s="103"/>
      <c r="E48" s="104"/>
      <c r="F48" s="104"/>
      <c r="G48" s="77"/>
      <c r="H48" s="77"/>
      <c r="I48" s="77"/>
    </row>
    <row r="49" spans="1:9" x14ac:dyDescent="0.25">
      <c r="A49" s="101"/>
      <c r="B49" s="77"/>
      <c r="C49" s="77"/>
      <c r="D49" s="77"/>
      <c r="E49" s="77"/>
      <c r="F49" s="77"/>
      <c r="G49" s="77"/>
      <c r="H49" s="77"/>
      <c r="I49" s="77"/>
    </row>
  </sheetData>
  <mergeCells count="16">
    <mergeCell ref="D46:F46"/>
    <mergeCell ref="D41:E41"/>
    <mergeCell ref="D42:E42"/>
    <mergeCell ref="A8:B8"/>
    <mergeCell ref="A41:C42"/>
    <mergeCell ref="A9:B9"/>
    <mergeCell ref="G8:I8"/>
    <mergeCell ref="A2:F2"/>
    <mergeCell ref="A5:B5"/>
    <mergeCell ref="D5:E5"/>
    <mergeCell ref="B4:C4"/>
    <mergeCell ref="G1:I5"/>
    <mergeCell ref="E4:F4"/>
    <mergeCell ref="A1:F1"/>
    <mergeCell ref="D3:F3"/>
    <mergeCell ref="A3:C3"/>
  </mergeCells>
  <pageMargins left="0.25" right="0.25" top="0.75" bottom="0.75" header="0.3" footer="0.3"/>
  <pageSetup paperSize="9" scale="9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J47"/>
  <sheetViews>
    <sheetView topLeftCell="A8" zoomScaleNormal="100" workbookViewId="0">
      <selection activeCell="F41" sqref="F41"/>
    </sheetView>
  </sheetViews>
  <sheetFormatPr baseColWidth="10" defaultRowHeight="15" x14ac:dyDescent="0.25"/>
  <cols>
    <col min="2" max="2" width="12.28515625" customWidth="1"/>
    <col min="3" max="3" width="10.85546875" customWidth="1"/>
    <col min="7" max="7" width="10" customWidth="1"/>
    <col min="8" max="8" width="11" customWidth="1"/>
    <col min="9" max="9" width="9.28515625" customWidth="1"/>
  </cols>
  <sheetData>
    <row r="1" spans="1:10" ht="20.25" x14ac:dyDescent="0.25">
      <c r="A1" s="326" t="s">
        <v>29</v>
      </c>
      <c r="B1" s="326"/>
      <c r="C1" s="326"/>
      <c r="D1" s="326"/>
      <c r="E1" s="326"/>
      <c r="F1" s="326"/>
      <c r="G1" s="291"/>
      <c r="H1" s="292"/>
      <c r="I1" s="293"/>
    </row>
    <row r="2" spans="1:10" ht="21" thickBot="1" x14ac:dyDescent="0.3">
      <c r="A2" s="334" t="s">
        <v>32</v>
      </c>
      <c r="B2" s="335"/>
      <c r="C2" s="335"/>
      <c r="D2" s="335"/>
      <c r="E2" s="335"/>
      <c r="F2" s="336"/>
      <c r="G2" s="294"/>
      <c r="H2" s="295"/>
      <c r="I2" s="296"/>
      <c r="J2" s="4"/>
    </row>
    <row r="3" spans="1:10" ht="16.5" x14ac:dyDescent="0.25">
      <c r="A3" s="315" t="str">
        <f>Vertragsdaten!D5</f>
        <v>Name der Hilfskraft</v>
      </c>
      <c r="B3" s="316"/>
      <c r="C3" s="317"/>
      <c r="D3" s="318" t="str">
        <f>Vertragsdaten!D6</f>
        <v>Vorname der Hilfskraft</v>
      </c>
      <c r="E3" s="319"/>
      <c r="F3" s="317"/>
      <c r="G3" s="294"/>
      <c r="H3" s="295"/>
      <c r="I3" s="296"/>
      <c r="J3" s="4"/>
    </row>
    <row r="4" spans="1:10" ht="41.25" customHeight="1" x14ac:dyDescent="0.25">
      <c r="A4" s="106" t="s">
        <v>7</v>
      </c>
      <c r="B4" s="287" t="str">
        <f>Vertragsdaten!D3</f>
        <v>Name des Fachbereichs eingeben</v>
      </c>
      <c r="C4" s="288"/>
      <c r="D4" s="106" t="s">
        <v>8</v>
      </c>
      <c r="E4" s="287" t="str">
        <f>Vertragsdaten!D4</f>
        <v>Name des Fachgebiets eingeben</v>
      </c>
      <c r="F4" s="340"/>
      <c r="G4" s="294"/>
      <c r="H4" s="295"/>
      <c r="I4" s="296"/>
      <c r="J4" s="4"/>
    </row>
    <row r="5" spans="1:10" ht="16.5" x14ac:dyDescent="0.25">
      <c r="A5" s="348" t="s">
        <v>14</v>
      </c>
      <c r="B5" s="349"/>
      <c r="C5" s="207">
        <f>Vertragsdaten!D12</f>
        <v>10</v>
      </c>
      <c r="D5" s="338"/>
      <c r="E5" s="339"/>
      <c r="F5" s="108"/>
      <c r="G5" s="294"/>
      <c r="H5" s="295"/>
      <c r="I5" s="296"/>
      <c r="J5" s="4"/>
    </row>
    <row r="6" spans="1:10" ht="18" customHeight="1" x14ac:dyDescent="0.25">
      <c r="A6" s="208" t="s">
        <v>56</v>
      </c>
      <c r="B6" s="208"/>
      <c r="C6" s="208"/>
      <c r="D6" s="209">
        <f>'9. Monat'!F43</f>
        <v>111</v>
      </c>
      <c r="E6" s="208" t="s">
        <v>49</v>
      </c>
      <c r="F6" s="210">
        <f>'9. Monat'!I43</f>
        <v>9</v>
      </c>
      <c r="G6" s="211"/>
      <c r="H6" s="212"/>
      <c r="I6" s="213"/>
      <c r="J6" s="20"/>
    </row>
    <row r="7" spans="1:10" ht="40.9" customHeight="1" x14ac:dyDescent="0.3">
      <c r="A7" s="356">
        <f>EDATE(Vertragsdaten!D8,9)</f>
        <v>46296</v>
      </c>
      <c r="B7" s="356"/>
      <c r="C7" s="38" t="s">
        <v>15</v>
      </c>
      <c r="D7" s="38" t="s">
        <v>16</v>
      </c>
      <c r="E7" s="38" t="s">
        <v>17</v>
      </c>
      <c r="F7" s="38" t="s">
        <v>18</v>
      </c>
      <c r="G7" s="357" t="s">
        <v>23</v>
      </c>
      <c r="H7" s="358"/>
      <c r="I7" s="359"/>
      <c r="J7" s="3"/>
    </row>
    <row r="8" spans="1:10" ht="16.5" x14ac:dyDescent="0.3">
      <c r="A8" s="341"/>
      <c r="B8" s="342"/>
      <c r="C8" s="229"/>
      <c r="D8" s="229"/>
      <c r="E8" s="229"/>
      <c r="F8" s="233"/>
      <c r="G8" s="89" t="s">
        <v>45</v>
      </c>
      <c r="H8" s="90" t="s">
        <v>36</v>
      </c>
      <c r="I8" s="90" t="s">
        <v>37</v>
      </c>
      <c r="J8" s="3"/>
    </row>
    <row r="9" spans="1:10" ht="16.5" x14ac:dyDescent="0.3">
      <c r="A9" s="45">
        <f>A7</f>
        <v>46296</v>
      </c>
      <c r="B9" s="152">
        <f>A9</f>
        <v>46296</v>
      </c>
      <c r="C9" s="5"/>
      <c r="D9" s="5"/>
      <c r="E9" s="5"/>
      <c r="F9" s="22">
        <f>((D9-C9)*24)-((1/60)*E9)</f>
        <v>0</v>
      </c>
      <c r="G9" s="7"/>
      <c r="H9" s="8"/>
      <c r="I9" s="8"/>
      <c r="J9" s="2"/>
    </row>
    <row r="10" spans="1:10" ht="16.5" x14ac:dyDescent="0.3">
      <c r="A10" s="92">
        <f>A9+1</f>
        <v>46297</v>
      </c>
      <c r="B10" s="152">
        <f t="shared" ref="B10:B39" si="0">A10</f>
        <v>46297</v>
      </c>
      <c r="C10" s="5"/>
      <c r="D10" s="5"/>
      <c r="E10" s="5"/>
      <c r="F10" s="22">
        <f>((D10-C10)*24)-((1/60)*E10)</f>
        <v>0</v>
      </c>
      <c r="G10" s="9"/>
      <c r="H10" s="9"/>
      <c r="I10" s="9"/>
      <c r="J10" s="1"/>
    </row>
    <row r="11" spans="1:10" ht="16.5" x14ac:dyDescent="0.3">
      <c r="A11" s="92">
        <f t="shared" ref="A11:A39" si="1">A10+1</f>
        <v>46298</v>
      </c>
      <c r="B11" s="152">
        <f t="shared" si="0"/>
        <v>46298</v>
      </c>
      <c r="C11" s="11"/>
      <c r="D11" s="11"/>
      <c r="E11" s="5"/>
      <c r="F11" s="22">
        <f t="shared" ref="F11:F39" si="2">((D11-C11)*24)-((1/60)*E11)</f>
        <v>0</v>
      </c>
      <c r="G11" s="9"/>
      <c r="H11" s="9"/>
      <c r="I11" s="9"/>
      <c r="J11" s="1"/>
    </row>
    <row r="12" spans="1:10" ht="16.5" x14ac:dyDescent="0.3">
      <c r="A12" s="92">
        <f t="shared" si="1"/>
        <v>46299</v>
      </c>
      <c r="B12" s="152">
        <f t="shared" si="0"/>
        <v>46299</v>
      </c>
      <c r="C12" s="5"/>
      <c r="D12" s="5"/>
      <c r="E12" s="5"/>
      <c r="F12" s="22">
        <f t="shared" si="2"/>
        <v>0</v>
      </c>
      <c r="G12" s="9"/>
      <c r="H12" s="9"/>
      <c r="I12" s="9"/>
      <c r="J12" s="1"/>
    </row>
    <row r="13" spans="1:10" ht="16.5" x14ac:dyDescent="0.3">
      <c r="A13" s="92">
        <f t="shared" si="1"/>
        <v>46300</v>
      </c>
      <c r="B13" s="152">
        <f t="shared" si="0"/>
        <v>46300</v>
      </c>
      <c r="C13" s="5"/>
      <c r="D13" s="5"/>
      <c r="E13" s="5"/>
      <c r="F13" s="22">
        <f t="shared" si="2"/>
        <v>0</v>
      </c>
      <c r="G13" s="9"/>
      <c r="H13" s="9"/>
      <c r="I13" s="9"/>
      <c r="J13" s="1"/>
    </row>
    <row r="14" spans="1:10" ht="16.5" x14ac:dyDescent="0.3">
      <c r="A14" s="92">
        <f t="shared" si="1"/>
        <v>46301</v>
      </c>
      <c r="B14" s="152">
        <f t="shared" si="0"/>
        <v>46301</v>
      </c>
      <c r="C14" s="5"/>
      <c r="D14" s="5"/>
      <c r="E14" s="5"/>
      <c r="F14" s="22">
        <f t="shared" si="2"/>
        <v>0</v>
      </c>
      <c r="G14" s="9"/>
      <c r="H14" s="9"/>
      <c r="I14" s="9"/>
      <c r="J14" s="1"/>
    </row>
    <row r="15" spans="1:10" ht="16.5" x14ac:dyDescent="0.3">
      <c r="A15" s="92">
        <f t="shared" si="1"/>
        <v>46302</v>
      </c>
      <c r="B15" s="152">
        <f t="shared" si="0"/>
        <v>46302</v>
      </c>
      <c r="C15" s="5"/>
      <c r="D15" s="5"/>
      <c r="E15" s="5"/>
      <c r="F15" s="22">
        <f t="shared" si="2"/>
        <v>0</v>
      </c>
      <c r="G15" s="9"/>
      <c r="H15" s="9"/>
      <c r="I15" s="9"/>
      <c r="J15" s="1"/>
    </row>
    <row r="16" spans="1:10" ht="16.5" x14ac:dyDescent="0.3">
      <c r="A16" s="92">
        <f t="shared" si="1"/>
        <v>46303</v>
      </c>
      <c r="B16" s="152">
        <f t="shared" si="0"/>
        <v>46303</v>
      </c>
      <c r="C16" s="5"/>
      <c r="D16" s="5"/>
      <c r="E16" s="5"/>
      <c r="F16" s="22">
        <f t="shared" si="2"/>
        <v>0</v>
      </c>
      <c r="G16" s="9"/>
      <c r="H16" s="9"/>
      <c r="I16" s="9"/>
      <c r="J16" s="1"/>
    </row>
    <row r="17" spans="1:10" ht="16.5" x14ac:dyDescent="0.3">
      <c r="A17" s="92">
        <f t="shared" si="1"/>
        <v>46304</v>
      </c>
      <c r="B17" s="152">
        <f t="shared" si="0"/>
        <v>46304</v>
      </c>
      <c r="C17" s="5"/>
      <c r="D17" s="5"/>
      <c r="E17" s="5"/>
      <c r="F17" s="22">
        <f t="shared" si="2"/>
        <v>0</v>
      </c>
      <c r="G17" s="9"/>
      <c r="H17" s="9"/>
      <c r="I17" s="9"/>
      <c r="J17" s="1"/>
    </row>
    <row r="18" spans="1:10" ht="16.5" x14ac:dyDescent="0.3">
      <c r="A18" s="92">
        <f t="shared" si="1"/>
        <v>46305</v>
      </c>
      <c r="B18" s="152">
        <f t="shared" si="0"/>
        <v>46305</v>
      </c>
      <c r="C18" s="5"/>
      <c r="D18" s="5"/>
      <c r="E18" s="5"/>
      <c r="F18" s="22">
        <f t="shared" si="2"/>
        <v>0</v>
      </c>
      <c r="G18" s="9"/>
      <c r="H18" s="9"/>
      <c r="I18" s="9"/>
      <c r="J18" s="1"/>
    </row>
    <row r="19" spans="1:10" ht="16.5" x14ac:dyDescent="0.3">
      <c r="A19" s="92">
        <f t="shared" si="1"/>
        <v>46306</v>
      </c>
      <c r="B19" s="152">
        <f t="shared" si="0"/>
        <v>46306</v>
      </c>
      <c r="C19" s="5"/>
      <c r="D19" s="5"/>
      <c r="E19" s="5"/>
      <c r="F19" s="22">
        <f t="shared" si="2"/>
        <v>0</v>
      </c>
      <c r="G19" s="9"/>
      <c r="H19" s="9"/>
      <c r="I19" s="9"/>
      <c r="J19" s="1"/>
    </row>
    <row r="20" spans="1:10" ht="16.5" x14ac:dyDescent="0.3">
      <c r="A20" s="92">
        <f t="shared" si="1"/>
        <v>46307</v>
      </c>
      <c r="B20" s="152">
        <f t="shared" si="0"/>
        <v>46307</v>
      </c>
      <c r="C20" s="5"/>
      <c r="D20" s="5"/>
      <c r="E20" s="5"/>
      <c r="F20" s="22">
        <f t="shared" si="2"/>
        <v>0</v>
      </c>
      <c r="G20" s="9"/>
      <c r="H20" s="9"/>
      <c r="I20" s="9"/>
      <c r="J20" s="1"/>
    </row>
    <row r="21" spans="1:10" ht="16.5" x14ac:dyDescent="0.3">
      <c r="A21" s="92">
        <f t="shared" si="1"/>
        <v>46308</v>
      </c>
      <c r="B21" s="152">
        <f t="shared" si="0"/>
        <v>46308</v>
      </c>
      <c r="C21" s="5"/>
      <c r="D21" s="5"/>
      <c r="E21" s="5"/>
      <c r="F21" s="22">
        <f t="shared" si="2"/>
        <v>0</v>
      </c>
      <c r="G21" s="9"/>
      <c r="H21" s="9"/>
      <c r="I21" s="9"/>
      <c r="J21" s="1"/>
    </row>
    <row r="22" spans="1:10" ht="16.5" x14ac:dyDescent="0.3">
      <c r="A22" s="92">
        <f t="shared" si="1"/>
        <v>46309</v>
      </c>
      <c r="B22" s="152">
        <f t="shared" si="0"/>
        <v>46309</v>
      </c>
      <c r="C22" s="5"/>
      <c r="D22" s="5"/>
      <c r="E22" s="5"/>
      <c r="F22" s="22">
        <f t="shared" si="2"/>
        <v>0</v>
      </c>
      <c r="G22" s="9"/>
      <c r="H22" s="9"/>
      <c r="I22" s="9"/>
      <c r="J22" s="1"/>
    </row>
    <row r="23" spans="1:10" ht="16.5" x14ac:dyDescent="0.3">
      <c r="A23" s="92">
        <f t="shared" si="1"/>
        <v>46310</v>
      </c>
      <c r="B23" s="152">
        <f t="shared" si="0"/>
        <v>46310</v>
      </c>
      <c r="C23" s="5"/>
      <c r="D23" s="5"/>
      <c r="E23" s="5"/>
      <c r="F23" s="22">
        <f t="shared" si="2"/>
        <v>0</v>
      </c>
      <c r="G23" s="9"/>
      <c r="H23" s="9"/>
      <c r="I23" s="9"/>
      <c r="J23" s="1"/>
    </row>
    <row r="24" spans="1:10" ht="16.5" x14ac:dyDescent="0.3">
      <c r="A24" s="92">
        <f t="shared" si="1"/>
        <v>46311</v>
      </c>
      <c r="B24" s="152">
        <f t="shared" si="0"/>
        <v>46311</v>
      </c>
      <c r="C24" s="5"/>
      <c r="D24" s="5"/>
      <c r="E24" s="5"/>
      <c r="F24" s="22">
        <f t="shared" si="2"/>
        <v>0</v>
      </c>
      <c r="G24" s="9"/>
      <c r="H24" s="9"/>
      <c r="I24" s="9"/>
      <c r="J24" s="1"/>
    </row>
    <row r="25" spans="1:10" ht="16.5" x14ac:dyDescent="0.3">
      <c r="A25" s="92">
        <f t="shared" si="1"/>
        <v>46312</v>
      </c>
      <c r="B25" s="152">
        <f t="shared" si="0"/>
        <v>46312</v>
      </c>
      <c r="C25" s="5"/>
      <c r="D25" s="5"/>
      <c r="E25" s="5"/>
      <c r="F25" s="22">
        <f t="shared" si="2"/>
        <v>0</v>
      </c>
      <c r="G25" s="9"/>
      <c r="H25" s="9"/>
      <c r="I25" s="9"/>
      <c r="J25" s="1"/>
    </row>
    <row r="26" spans="1:10" ht="16.5" x14ac:dyDescent="0.3">
      <c r="A26" s="92">
        <f t="shared" si="1"/>
        <v>46313</v>
      </c>
      <c r="B26" s="152">
        <f t="shared" si="0"/>
        <v>46313</v>
      </c>
      <c r="C26" s="5"/>
      <c r="D26" s="5"/>
      <c r="E26" s="5"/>
      <c r="F26" s="22">
        <f t="shared" si="2"/>
        <v>0</v>
      </c>
      <c r="G26" s="9"/>
      <c r="H26" s="9"/>
      <c r="I26" s="9"/>
      <c r="J26" s="1"/>
    </row>
    <row r="27" spans="1:10" ht="16.5" x14ac:dyDescent="0.3">
      <c r="A27" s="92">
        <f t="shared" si="1"/>
        <v>46314</v>
      </c>
      <c r="B27" s="152">
        <f t="shared" si="0"/>
        <v>46314</v>
      </c>
      <c r="C27" s="5"/>
      <c r="D27" s="5"/>
      <c r="E27" s="5"/>
      <c r="F27" s="22">
        <f t="shared" si="2"/>
        <v>0</v>
      </c>
      <c r="G27" s="9"/>
      <c r="H27" s="9"/>
      <c r="I27" s="9"/>
      <c r="J27" s="1"/>
    </row>
    <row r="28" spans="1:10" ht="16.5" x14ac:dyDescent="0.3">
      <c r="A28" s="92">
        <f t="shared" si="1"/>
        <v>46315</v>
      </c>
      <c r="B28" s="152">
        <f t="shared" si="0"/>
        <v>46315</v>
      </c>
      <c r="C28" s="5"/>
      <c r="D28" s="5"/>
      <c r="E28" s="5"/>
      <c r="F28" s="22">
        <f t="shared" si="2"/>
        <v>0</v>
      </c>
      <c r="G28" s="9"/>
      <c r="H28" s="9"/>
      <c r="I28" s="9"/>
      <c r="J28" s="1"/>
    </row>
    <row r="29" spans="1:10" ht="16.5" x14ac:dyDescent="0.3">
      <c r="A29" s="92">
        <f t="shared" si="1"/>
        <v>46316</v>
      </c>
      <c r="B29" s="152">
        <f t="shared" si="0"/>
        <v>46316</v>
      </c>
      <c r="C29" s="5"/>
      <c r="D29" s="5"/>
      <c r="E29" s="5"/>
      <c r="F29" s="22">
        <f>((D29-C29)*24)-((1/60)*E29)</f>
        <v>0</v>
      </c>
      <c r="G29" s="9"/>
      <c r="H29" s="9"/>
      <c r="I29" s="9"/>
      <c r="J29" s="1"/>
    </row>
    <row r="30" spans="1:10" ht="16.5" x14ac:dyDescent="0.3">
      <c r="A30" s="92">
        <f t="shared" si="1"/>
        <v>46317</v>
      </c>
      <c r="B30" s="152">
        <f t="shared" si="0"/>
        <v>46317</v>
      </c>
      <c r="C30" s="5"/>
      <c r="D30" s="5"/>
      <c r="E30" s="5"/>
      <c r="F30" s="22">
        <f t="shared" si="2"/>
        <v>0</v>
      </c>
      <c r="G30" s="9"/>
      <c r="H30" s="9"/>
      <c r="I30" s="9"/>
      <c r="J30" s="1"/>
    </row>
    <row r="31" spans="1:10" ht="16.5" x14ac:dyDescent="0.3">
      <c r="A31" s="92">
        <f t="shared" si="1"/>
        <v>46318</v>
      </c>
      <c r="B31" s="152">
        <f t="shared" si="0"/>
        <v>46318</v>
      </c>
      <c r="C31" s="5"/>
      <c r="D31" s="5"/>
      <c r="E31" s="5"/>
      <c r="F31" s="22">
        <f t="shared" si="2"/>
        <v>0</v>
      </c>
      <c r="G31" s="9"/>
      <c r="H31" s="9"/>
      <c r="I31" s="9"/>
      <c r="J31" s="1"/>
    </row>
    <row r="32" spans="1:10" ht="16.5" x14ac:dyDescent="0.3">
      <c r="A32" s="92">
        <f t="shared" si="1"/>
        <v>46319</v>
      </c>
      <c r="B32" s="152">
        <f t="shared" si="0"/>
        <v>46319</v>
      </c>
      <c r="C32" s="5"/>
      <c r="D32" s="5"/>
      <c r="E32" s="5"/>
      <c r="F32" s="22">
        <f t="shared" si="2"/>
        <v>0</v>
      </c>
      <c r="G32" s="9"/>
      <c r="H32" s="9"/>
      <c r="I32" s="9"/>
      <c r="J32" s="1"/>
    </row>
    <row r="33" spans="1:10" ht="16.5" x14ac:dyDescent="0.3">
      <c r="A33" s="92">
        <f t="shared" si="1"/>
        <v>46320</v>
      </c>
      <c r="B33" s="152">
        <f t="shared" si="0"/>
        <v>46320</v>
      </c>
      <c r="C33" s="5"/>
      <c r="D33" s="5"/>
      <c r="E33" s="5"/>
      <c r="F33" s="22">
        <f t="shared" si="2"/>
        <v>0</v>
      </c>
      <c r="G33" s="9"/>
      <c r="H33" s="9"/>
      <c r="I33" s="9"/>
      <c r="J33" s="1"/>
    </row>
    <row r="34" spans="1:10" ht="16.5" x14ac:dyDescent="0.3">
      <c r="A34" s="92">
        <f t="shared" si="1"/>
        <v>46321</v>
      </c>
      <c r="B34" s="152">
        <f t="shared" si="0"/>
        <v>46321</v>
      </c>
      <c r="C34" s="5"/>
      <c r="D34" s="5"/>
      <c r="E34" s="5"/>
      <c r="F34" s="22">
        <f t="shared" si="2"/>
        <v>0</v>
      </c>
      <c r="G34" s="9"/>
      <c r="H34" s="9"/>
      <c r="I34" s="9"/>
      <c r="J34" s="1"/>
    </row>
    <row r="35" spans="1:10" ht="16.5" x14ac:dyDescent="0.3">
      <c r="A35" s="92">
        <f t="shared" si="1"/>
        <v>46322</v>
      </c>
      <c r="B35" s="152">
        <f t="shared" si="0"/>
        <v>46322</v>
      </c>
      <c r="C35" s="5"/>
      <c r="D35" s="5"/>
      <c r="E35" s="5"/>
      <c r="F35" s="22">
        <f t="shared" si="2"/>
        <v>0</v>
      </c>
      <c r="G35" s="9"/>
      <c r="H35" s="9"/>
      <c r="I35" s="9"/>
      <c r="J35" s="1"/>
    </row>
    <row r="36" spans="1:10" ht="16.5" x14ac:dyDescent="0.3">
      <c r="A36" s="92">
        <f t="shared" si="1"/>
        <v>46323</v>
      </c>
      <c r="B36" s="152">
        <f t="shared" si="0"/>
        <v>46323</v>
      </c>
      <c r="C36" s="5"/>
      <c r="D36" s="5"/>
      <c r="E36" s="5"/>
      <c r="F36" s="22">
        <f t="shared" si="2"/>
        <v>0</v>
      </c>
      <c r="G36" s="9"/>
      <c r="H36" s="9"/>
      <c r="I36" s="9"/>
      <c r="J36" s="1"/>
    </row>
    <row r="37" spans="1:10" ht="16.5" x14ac:dyDescent="0.3">
      <c r="A37" s="92">
        <f t="shared" si="1"/>
        <v>46324</v>
      </c>
      <c r="B37" s="152">
        <f t="shared" si="0"/>
        <v>46324</v>
      </c>
      <c r="C37" s="5"/>
      <c r="D37" s="5"/>
      <c r="E37" s="5"/>
      <c r="F37" s="22">
        <f t="shared" si="2"/>
        <v>0</v>
      </c>
      <c r="G37" s="9"/>
      <c r="H37" s="9"/>
      <c r="I37" s="9"/>
      <c r="J37" s="1"/>
    </row>
    <row r="38" spans="1:10" ht="16.5" x14ac:dyDescent="0.3">
      <c r="A38" s="92">
        <f t="shared" si="1"/>
        <v>46325</v>
      </c>
      <c r="B38" s="152">
        <f t="shared" si="0"/>
        <v>46325</v>
      </c>
      <c r="C38" s="5"/>
      <c r="D38" s="5"/>
      <c r="E38" s="5"/>
      <c r="F38" s="22">
        <f t="shared" si="2"/>
        <v>0</v>
      </c>
      <c r="G38" s="9"/>
      <c r="H38" s="9"/>
      <c r="I38" s="9"/>
      <c r="J38" s="1"/>
    </row>
    <row r="39" spans="1:10" ht="17.25" thickBot="1" x14ac:dyDescent="0.35">
      <c r="A39" s="92">
        <f t="shared" si="1"/>
        <v>46326</v>
      </c>
      <c r="B39" s="152">
        <f t="shared" si="0"/>
        <v>46326</v>
      </c>
      <c r="C39" s="6"/>
      <c r="D39" s="6"/>
      <c r="E39" s="6"/>
      <c r="F39" s="22">
        <f t="shared" si="2"/>
        <v>0</v>
      </c>
      <c r="G39" s="10"/>
      <c r="H39" s="10"/>
      <c r="I39" s="9"/>
      <c r="J39" s="1"/>
    </row>
    <row r="40" spans="1:10" ht="15.75" thickTop="1" x14ac:dyDescent="0.25">
      <c r="A40" s="332" t="s">
        <v>48</v>
      </c>
      <c r="B40" s="332"/>
      <c r="C40" s="332"/>
      <c r="D40" s="365"/>
      <c r="E40" s="366"/>
      <c r="F40" s="204"/>
      <c r="G40" s="214"/>
      <c r="H40" s="214"/>
      <c r="I40" s="159"/>
    </row>
    <row r="41" spans="1:10" x14ac:dyDescent="0.25">
      <c r="A41" s="333"/>
      <c r="B41" s="333"/>
      <c r="C41" s="333"/>
      <c r="D41" s="361"/>
      <c r="E41" s="362"/>
      <c r="F41" s="144">
        <f>SUM(F9:F39)+G41+H41</f>
        <v>0</v>
      </c>
      <c r="G41" s="61">
        <f>SUM(G9:G39)</f>
        <v>0</v>
      </c>
      <c r="H41" s="61">
        <f>SUM(H9:H39)</f>
        <v>0</v>
      </c>
      <c r="I41" s="61">
        <f>SUM(I10:I39)</f>
        <v>0</v>
      </c>
    </row>
    <row r="42" spans="1:10" s="1" customFormat="1" ht="16.5" x14ac:dyDescent="0.3">
      <c r="A42" s="215" t="s">
        <v>47</v>
      </c>
      <c r="B42" s="215"/>
      <c r="C42" s="162" t="s">
        <v>56</v>
      </c>
      <c r="D42" s="171"/>
      <c r="E42" s="171"/>
      <c r="F42" s="181">
        <f>D6-F41</f>
        <v>111</v>
      </c>
      <c r="G42" s="165"/>
      <c r="H42" s="165" t="s">
        <v>49</v>
      </c>
      <c r="I42" s="182">
        <f>F6-I41</f>
        <v>9</v>
      </c>
    </row>
    <row r="43" spans="1:10" s="1" customFormat="1" ht="21" customHeight="1" thickBot="1" x14ac:dyDescent="0.35">
      <c r="A43" s="167"/>
      <c r="B43" s="168"/>
      <c r="C43" s="169"/>
      <c r="D43" s="170"/>
      <c r="E43" s="171"/>
      <c r="F43" s="171"/>
      <c r="G43" s="216"/>
      <c r="H43" s="216"/>
      <c r="I43" s="165"/>
    </row>
    <row r="44" spans="1:10" s="1" customFormat="1" ht="16.5" x14ac:dyDescent="0.3">
      <c r="A44" s="72" t="s">
        <v>21</v>
      </c>
      <c r="B44" s="73"/>
      <c r="C44" s="74"/>
      <c r="D44" s="297" t="s">
        <v>38</v>
      </c>
      <c r="E44" s="297"/>
      <c r="F44" s="297"/>
      <c r="G44" s="75" t="s">
        <v>39</v>
      </c>
      <c r="H44" s="76"/>
      <c r="I44" s="76"/>
    </row>
    <row r="45" spans="1:10" x14ac:dyDescent="0.25">
      <c r="A45" s="101"/>
      <c r="B45" s="102"/>
      <c r="C45" s="102"/>
      <c r="D45" s="103"/>
      <c r="E45" s="104"/>
      <c r="F45" s="104"/>
      <c r="G45" s="77"/>
      <c r="H45" s="77"/>
      <c r="I45" s="77"/>
    </row>
    <row r="46" spans="1:10" x14ac:dyDescent="0.25">
      <c r="A46" s="101" t="s">
        <v>74</v>
      </c>
      <c r="B46" s="102"/>
      <c r="C46" s="102"/>
      <c r="D46" s="103"/>
      <c r="E46" s="104"/>
      <c r="F46" s="104"/>
      <c r="G46" s="77"/>
      <c r="H46" s="77"/>
      <c r="I46" s="77"/>
    </row>
    <row r="47" spans="1:10" x14ac:dyDescent="0.25">
      <c r="A47" s="101"/>
      <c r="B47" s="77"/>
      <c r="C47" s="77"/>
      <c r="D47" s="77"/>
      <c r="E47" s="77"/>
      <c r="F47" s="77"/>
      <c r="G47" s="77"/>
      <c r="H47" s="77"/>
      <c r="I47" s="77"/>
    </row>
  </sheetData>
  <mergeCells count="16">
    <mergeCell ref="G1:I5"/>
    <mergeCell ref="A8:B8"/>
    <mergeCell ref="A1:F1"/>
    <mergeCell ref="A2:F2"/>
    <mergeCell ref="A5:B5"/>
    <mergeCell ref="D5:E5"/>
    <mergeCell ref="B4:C4"/>
    <mergeCell ref="E4:F4"/>
    <mergeCell ref="G7:I7"/>
    <mergeCell ref="D3:F3"/>
    <mergeCell ref="A3:C3"/>
    <mergeCell ref="D44:F44"/>
    <mergeCell ref="D41:E41"/>
    <mergeCell ref="D40:E40"/>
    <mergeCell ref="A7:B7"/>
    <mergeCell ref="A40:C41"/>
  </mergeCells>
  <pageMargins left="0.25" right="0.25" top="0.75" bottom="0.75" header="0.3" footer="0.3"/>
  <pageSetup paperSize="9"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59999389629810485"/>
    <pageSetUpPr fitToPage="1"/>
  </sheetPr>
  <dimension ref="A1:J47"/>
  <sheetViews>
    <sheetView topLeftCell="A15" zoomScaleNormal="100" workbookViewId="0">
      <selection activeCell="H41" sqref="H41"/>
    </sheetView>
  </sheetViews>
  <sheetFormatPr baseColWidth="10" defaultRowHeight="15" x14ac:dyDescent="0.25"/>
  <cols>
    <col min="2" max="2" width="12.28515625" customWidth="1"/>
    <col min="3" max="3" width="10.5703125" customWidth="1"/>
    <col min="4" max="4" width="13.5703125" customWidth="1"/>
    <col min="6" max="6" width="10.7109375" customWidth="1"/>
    <col min="7" max="7" width="9.7109375" customWidth="1"/>
    <col min="8" max="8" width="12.28515625" customWidth="1"/>
    <col min="9" max="9" width="10.28515625" customWidth="1"/>
  </cols>
  <sheetData>
    <row r="1" spans="1:10" ht="20.25" x14ac:dyDescent="0.25">
      <c r="A1" s="326" t="s">
        <v>29</v>
      </c>
      <c r="B1" s="326"/>
      <c r="C1" s="326"/>
      <c r="D1" s="326"/>
      <c r="E1" s="326"/>
      <c r="F1" s="326"/>
      <c r="G1" s="291"/>
      <c r="H1" s="292"/>
      <c r="I1" s="217"/>
    </row>
    <row r="2" spans="1:10" ht="21" thickBot="1" x14ac:dyDescent="0.3">
      <c r="A2" s="334" t="s">
        <v>32</v>
      </c>
      <c r="B2" s="335"/>
      <c r="C2" s="335"/>
      <c r="D2" s="335"/>
      <c r="E2" s="335"/>
      <c r="F2" s="336"/>
      <c r="G2" s="294"/>
      <c r="H2" s="295"/>
      <c r="I2" s="189"/>
      <c r="J2" s="4"/>
    </row>
    <row r="3" spans="1:10" ht="16.5" x14ac:dyDescent="0.25">
      <c r="A3" s="315" t="str">
        <f>Vertragsdaten!D5</f>
        <v>Name der Hilfskraft</v>
      </c>
      <c r="B3" s="316"/>
      <c r="C3" s="317"/>
      <c r="D3" s="318" t="str">
        <f>Vertragsdaten!D6</f>
        <v>Vorname der Hilfskraft</v>
      </c>
      <c r="E3" s="319"/>
      <c r="F3" s="317"/>
      <c r="G3" s="294"/>
      <c r="H3" s="295"/>
      <c r="I3" s="189"/>
      <c r="J3" s="4"/>
    </row>
    <row r="4" spans="1:10" ht="38.25" customHeight="1" x14ac:dyDescent="0.25">
      <c r="A4" s="106" t="s">
        <v>7</v>
      </c>
      <c r="B4" s="287" t="str">
        <f>Vertragsdaten!D3</f>
        <v>Name des Fachbereichs eingeben</v>
      </c>
      <c r="C4" s="288"/>
      <c r="D4" s="106" t="s">
        <v>8</v>
      </c>
      <c r="E4" s="287" t="str">
        <f>Vertragsdaten!D4</f>
        <v>Name des Fachgebiets eingeben</v>
      </c>
      <c r="F4" s="340"/>
      <c r="G4" s="294"/>
      <c r="H4" s="295"/>
      <c r="I4" s="189"/>
      <c r="J4" s="4"/>
    </row>
    <row r="5" spans="1:10" ht="16.5" x14ac:dyDescent="0.25">
      <c r="A5" s="348" t="s">
        <v>14</v>
      </c>
      <c r="B5" s="349"/>
      <c r="C5" s="107">
        <f>Vertragsdaten!D12</f>
        <v>10</v>
      </c>
      <c r="D5" s="338"/>
      <c r="E5" s="339"/>
      <c r="F5" s="108"/>
      <c r="G5" s="294"/>
      <c r="H5" s="295"/>
      <c r="I5" s="189"/>
      <c r="J5" s="4"/>
    </row>
    <row r="6" spans="1:10" ht="20.45" customHeight="1" x14ac:dyDescent="0.25">
      <c r="A6" s="208" t="s">
        <v>56</v>
      </c>
      <c r="B6" s="190"/>
      <c r="C6" s="190"/>
      <c r="D6" s="109">
        <f>'10.Monat'!F42</f>
        <v>111</v>
      </c>
      <c r="E6" s="190" t="s">
        <v>49</v>
      </c>
      <c r="F6" s="218">
        <f>'10.Monat'!I42</f>
        <v>9</v>
      </c>
      <c r="G6" s="191"/>
      <c r="H6" s="192"/>
      <c r="I6" s="193"/>
      <c r="J6" s="19"/>
    </row>
    <row r="7" spans="1:10" ht="31.15" customHeight="1" x14ac:dyDescent="0.3">
      <c r="A7" s="329">
        <f>EDATE(Vertragsdaten!D8,10)</f>
        <v>46327</v>
      </c>
      <c r="B7" s="329"/>
      <c r="C7" s="38" t="s">
        <v>15</v>
      </c>
      <c r="D7" s="38" t="s">
        <v>16</v>
      </c>
      <c r="E7" s="38" t="s">
        <v>17</v>
      </c>
      <c r="F7" s="38" t="s">
        <v>18</v>
      </c>
      <c r="G7" s="343" t="s">
        <v>27</v>
      </c>
      <c r="H7" s="379"/>
      <c r="I7" s="359"/>
      <c r="J7" s="3"/>
    </row>
    <row r="8" spans="1:10" ht="16.5" x14ac:dyDescent="0.3">
      <c r="A8" s="232"/>
      <c r="B8" s="229"/>
      <c r="C8" s="229"/>
      <c r="D8" s="229"/>
      <c r="E8" s="229"/>
      <c r="F8" s="233"/>
      <c r="G8" s="89" t="s">
        <v>45</v>
      </c>
      <c r="H8" s="90" t="s">
        <v>36</v>
      </c>
      <c r="I8" s="90" t="s">
        <v>37</v>
      </c>
      <c r="J8" s="3"/>
    </row>
    <row r="9" spans="1:10" ht="16.5" x14ac:dyDescent="0.3">
      <c r="A9" s="45">
        <f>A7</f>
        <v>46327</v>
      </c>
      <c r="B9" s="91">
        <f>A9</f>
        <v>46327</v>
      </c>
      <c r="C9" s="11"/>
      <c r="D9" s="11"/>
      <c r="E9" s="5"/>
      <c r="F9" s="22">
        <f>((D9-C9)*24)-((1/60)*E9)</f>
        <v>0</v>
      </c>
      <c r="G9" s="7"/>
      <c r="H9" s="8"/>
      <c r="I9" s="8"/>
      <c r="J9" s="2"/>
    </row>
    <row r="10" spans="1:10" ht="16.5" x14ac:dyDescent="0.3">
      <c r="A10" s="92">
        <f>A9+1</f>
        <v>46328</v>
      </c>
      <c r="B10" s="91">
        <f t="shared" ref="B10:B39" si="0">A10</f>
        <v>46328</v>
      </c>
      <c r="C10" s="5"/>
      <c r="D10" s="5"/>
      <c r="E10" s="5"/>
      <c r="F10" s="22">
        <f>((D10-C10)*24)-((1/60)*E10)</f>
        <v>0</v>
      </c>
      <c r="G10" s="9"/>
      <c r="H10" s="9"/>
      <c r="I10" s="9"/>
      <c r="J10" s="1"/>
    </row>
    <row r="11" spans="1:10" ht="16.5" x14ac:dyDescent="0.3">
      <c r="A11" s="92">
        <f t="shared" ref="A11:A38" si="1">A10+1</f>
        <v>46329</v>
      </c>
      <c r="B11" s="91">
        <f t="shared" si="0"/>
        <v>46329</v>
      </c>
      <c r="C11" s="5"/>
      <c r="D11" s="5"/>
      <c r="E11" s="5"/>
      <c r="F11" s="22">
        <f t="shared" ref="F11:F39" si="2">((D11-C11)*24)-((1/60)*E11)</f>
        <v>0</v>
      </c>
      <c r="G11" s="9"/>
      <c r="H11" s="9"/>
      <c r="I11" s="9"/>
      <c r="J11" s="1"/>
    </row>
    <row r="12" spans="1:10" ht="16.5" x14ac:dyDescent="0.3">
      <c r="A12" s="92">
        <f t="shared" si="1"/>
        <v>46330</v>
      </c>
      <c r="B12" s="91">
        <f t="shared" si="0"/>
        <v>46330</v>
      </c>
      <c r="C12" s="5"/>
      <c r="D12" s="5"/>
      <c r="E12" s="5"/>
      <c r="F12" s="22">
        <f t="shared" si="2"/>
        <v>0</v>
      </c>
      <c r="G12" s="9"/>
      <c r="H12" s="9"/>
      <c r="I12" s="9"/>
      <c r="J12" s="1"/>
    </row>
    <row r="13" spans="1:10" ht="16.5" x14ac:dyDescent="0.3">
      <c r="A13" s="92">
        <f t="shared" si="1"/>
        <v>46331</v>
      </c>
      <c r="B13" s="91">
        <f t="shared" si="0"/>
        <v>46331</v>
      </c>
      <c r="C13" s="5"/>
      <c r="D13" s="5"/>
      <c r="E13" s="5"/>
      <c r="F13" s="22">
        <f t="shared" si="2"/>
        <v>0</v>
      </c>
      <c r="G13" s="9"/>
      <c r="H13" s="9"/>
      <c r="I13" s="9"/>
      <c r="J13" s="1"/>
    </row>
    <row r="14" spans="1:10" ht="16.5" x14ac:dyDescent="0.3">
      <c r="A14" s="92">
        <f t="shared" si="1"/>
        <v>46332</v>
      </c>
      <c r="B14" s="91">
        <f t="shared" si="0"/>
        <v>46332</v>
      </c>
      <c r="C14" s="5"/>
      <c r="D14" s="5"/>
      <c r="E14" s="5"/>
      <c r="F14" s="22">
        <f t="shared" si="2"/>
        <v>0</v>
      </c>
      <c r="G14" s="9"/>
      <c r="H14" s="9"/>
      <c r="I14" s="9"/>
      <c r="J14" s="1"/>
    </row>
    <row r="15" spans="1:10" ht="16.5" x14ac:dyDescent="0.3">
      <c r="A15" s="92">
        <f t="shared" si="1"/>
        <v>46333</v>
      </c>
      <c r="B15" s="91">
        <f t="shared" si="0"/>
        <v>46333</v>
      </c>
      <c r="C15" s="5"/>
      <c r="D15" s="5"/>
      <c r="E15" s="5"/>
      <c r="F15" s="22">
        <f t="shared" si="2"/>
        <v>0</v>
      </c>
      <c r="G15" s="9"/>
      <c r="H15" s="9"/>
      <c r="I15" s="9"/>
      <c r="J15" s="1"/>
    </row>
    <row r="16" spans="1:10" ht="16.5" x14ac:dyDescent="0.3">
      <c r="A16" s="92">
        <f t="shared" si="1"/>
        <v>46334</v>
      </c>
      <c r="B16" s="91">
        <f t="shared" si="0"/>
        <v>46334</v>
      </c>
      <c r="C16" s="5"/>
      <c r="D16" s="5"/>
      <c r="E16" s="5"/>
      <c r="F16" s="22">
        <f t="shared" si="2"/>
        <v>0</v>
      </c>
      <c r="G16" s="9"/>
      <c r="H16" s="9"/>
      <c r="I16" s="9"/>
      <c r="J16" s="1"/>
    </row>
    <row r="17" spans="1:10" ht="16.5" x14ac:dyDescent="0.3">
      <c r="A17" s="92">
        <f t="shared" si="1"/>
        <v>46335</v>
      </c>
      <c r="B17" s="91">
        <f t="shared" si="0"/>
        <v>46335</v>
      </c>
      <c r="C17" s="5"/>
      <c r="D17" s="5"/>
      <c r="E17" s="5"/>
      <c r="F17" s="22">
        <f t="shared" si="2"/>
        <v>0</v>
      </c>
      <c r="G17" s="9"/>
      <c r="H17" s="9"/>
      <c r="I17" s="9"/>
      <c r="J17" s="1"/>
    </row>
    <row r="18" spans="1:10" ht="16.5" x14ac:dyDescent="0.3">
      <c r="A18" s="92">
        <f t="shared" si="1"/>
        <v>46336</v>
      </c>
      <c r="B18" s="91">
        <f t="shared" si="0"/>
        <v>46336</v>
      </c>
      <c r="C18" s="5"/>
      <c r="D18" s="5"/>
      <c r="E18" s="5"/>
      <c r="F18" s="22">
        <f t="shared" si="2"/>
        <v>0</v>
      </c>
      <c r="G18" s="9"/>
      <c r="H18" s="9"/>
      <c r="I18" s="9"/>
      <c r="J18" s="1"/>
    </row>
    <row r="19" spans="1:10" ht="16.5" x14ac:dyDescent="0.3">
      <c r="A19" s="92">
        <f t="shared" si="1"/>
        <v>46337</v>
      </c>
      <c r="B19" s="91">
        <f t="shared" si="0"/>
        <v>46337</v>
      </c>
      <c r="C19" s="5"/>
      <c r="D19" s="5"/>
      <c r="E19" s="5"/>
      <c r="F19" s="22">
        <f t="shared" si="2"/>
        <v>0</v>
      </c>
      <c r="G19" s="9"/>
      <c r="H19" s="9"/>
      <c r="I19" s="9"/>
      <c r="J19" s="1"/>
    </row>
    <row r="20" spans="1:10" ht="16.5" x14ac:dyDescent="0.3">
      <c r="A20" s="92">
        <f t="shared" si="1"/>
        <v>46338</v>
      </c>
      <c r="B20" s="91">
        <f t="shared" si="0"/>
        <v>46338</v>
      </c>
      <c r="C20" s="5"/>
      <c r="D20" s="5"/>
      <c r="E20" s="5"/>
      <c r="F20" s="22">
        <f t="shared" si="2"/>
        <v>0</v>
      </c>
      <c r="G20" s="9"/>
      <c r="H20" s="9"/>
      <c r="I20" s="9"/>
      <c r="J20" s="1"/>
    </row>
    <row r="21" spans="1:10" ht="16.5" x14ac:dyDescent="0.3">
      <c r="A21" s="92">
        <f t="shared" si="1"/>
        <v>46339</v>
      </c>
      <c r="B21" s="91">
        <f t="shared" si="0"/>
        <v>46339</v>
      </c>
      <c r="C21" s="5"/>
      <c r="D21" s="5"/>
      <c r="E21" s="5"/>
      <c r="F21" s="22">
        <f t="shared" si="2"/>
        <v>0</v>
      </c>
      <c r="G21" s="9"/>
      <c r="H21" s="9"/>
      <c r="I21" s="9"/>
      <c r="J21" s="1"/>
    </row>
    <row r="22" spans="1:10" ht="16.5" x14ac:dyDescent="0.3">
      <c r="A22" s="92">
        <f t="shared" si="1"/>
        <v>46340</v>
      </c>
      <c r="B22" s="91">
        <f t="shared" si="0"/>
        <v>46340</v>
      </c>
      <c r="C22" s="5"/>
      <c r="D22" s="5"/>
      <c r="E22" s="5"/>
      <c r="F22" s="22">
        <f t="shared" si="2"/>
        <v>0</v>
      </c>
      <c r="G22" s="9"/>
      <c r="H22" s="9"/>
      <c r="I22" s="9"/>
      <c r="J22" s="1"/>
    </row>
    <row r="23" spans="1:10" ht="16.5" x14ac:dyDescent="0.3">
      <c r="A23" s="92">
        <f t="shared" si="1"/>
        <v>46341</v>
      </c>
      <c r="B23" s="91">
        <f t="shared" si="0"/>
        <v>46341</v>
      </c>
      <c r="C23" s="5"/>
      <c r="D23" s="5"/>
      <c r="E23" s="5"/>
      <c r="F23" s="22">
        <f t="shared" si="2"/>
        <v>0</v>
      </c>
      <c r="G23" s="9"/>
      <c r="H23" s="9"/>
      <c r="I23" s="9"/>
      <c r="J23" s="1"/>
    </row>
    <row r="24" spans="1:10" ht="16.5" x14ac:dyDescent="0.3">
      <c r="A24" s="92">
        <f t="shared" si="1"/>
        <v>46342</v>
      </c>
      <c r="B24" s="91">
        <f t="shared" si="0"/>
        <v>46342</v>
      </c>
      <c r="C24" s="5"/>
      <c r="D24" s="5"/>
      <c r="E24" s="5"/>
      <c r="F24" s="22">
        <f t="shared" si="2"/>
        <v>0</v>
      </c>
      <c r="G24" s="9"/>
      <c r="H24" s="9"/>
      <c r="I24" s="9"/>
      <c r="J24" s="1"/>
    </row>
    <row r="25" spans="1:10" ht="16.5" x14ac:dyDescent="0.3">
      <c r="A25" s="92">
        <f t="shared" si="1"/>
        <v>46343</v>
      </c>
      <c r="B25" s="91">
        <f t="shared" si="0"/>
        <v>46343</v>
      </c>
      <c r="C25" s="5"/>
      <c r="D25" s="5"/>
      <c r="E25" s="5"/>
      <c r="F25" s="22">
        <f t="shared" si="2"/>
        <v>0</v>
      </c>
      <c r="G25" s="9"/>
      <c r="H25" s="9"/>
      <c r="I25" s="9"/>
      <c r="J25" s="1"/>
    </row>
    <row r="26" spans="1:10" ht="16.5" x14ac:dyDescent="0.3">
      <c r="A26" s="92">
        <f t="shared" si="1"/>
        <v>46344</v>
      </c>
      <c r="B26" s="91">
        <f t="shared" si="0"/>
        <v>46344</v>
      </c>
      <c r="C26" s="5"/>
      <c r="D26" s="5"/>
      <c r="E26" s="5"/>
      <c r="F26" s="22">
        <f t="shared" si="2"/>
        <v>0</v>
      </c>
      <c r="G26" s="9"/>
      <c r="H26" s="9"/>
      <c r="I26" s="9"/>
      <c r="J26" s="1"/>
    </row>
    <row r="27" spans="1:10" ht="16.5" x14ac:dyDescent="0.3">
      <c r="A27" s="92">
        <f t="shared" si="1"/>
        <v>46345</v>
      </c>
      <c r="B27" s="91">
        <f t="shared" si="0"/>
        <v>46345</v>
      </c>
      <c r="C27" s="5"/>
      <c r="D27" s="5"/>
      <c r="E27" s="5"/>
      <c r="F27" s="22">
        <f t="shared" si="2"/>
        <v>0</v>
      </c>
      <c r="G27" s="9"/>
      <c r="H27" s="9"/>
      <c r="I27" s="9"/>
      <c r="J27" s="1"/>
    </row>
    <row r="28" spans="1:10" ht="16.5" x14ac:dyDescent="0.3">
      <c r="A28" s="92">
        <f t="shared" si="1"/>
        <v>46346</v>
      </c>
      <c r="B28" s="91">
        <f t="shared" si="0"/>
        <v>46346</v>
      </c>
      <c r="C28" s="5"/>
      <c r="D28" s="5"/>
      <c r="E28" s="5"/>
      <c r="F28" s="22">
        <f t="shared" si="2"/>
        <v>0</v>
      </c>
      <c r="G28" s="9"/>
      <c r="H28" s="9"/>
      <c r="I28" s="9"/>
      <c r="J28" s="1"/>
    </row>
    <row r="29" spans="1:10" ht="16.5" x14ac:dyDescent="0.3">
      <c r="A29" s="92">
        <f t="shared" si="1"/>
        <v>46347</v>
      </c>
      <c r="B29" s="91">
        <f t="shared" si="0"/>
        <v>46347</v>
      </c>
      <c r="C29" s="5"/>
      <c r="D29" s="5"/>
      <c r="E29" s="5"/>
      <c r="F29" s="22">
        <f>((D29-C29)*24)-((1/60)*E29)</f>
        <v>0</v>
      </c>
      <c r="G29" s="9"/>
      <c r="H29" s="9"/>
      <c r="I29" s="9"/>
      <c r="J29" s="1"/>
    </row>
    <row r="30" spans="1:10" ht="16.5" x14ac:dyDescent="0.3">
      <c r="A30" s="92">
        <f t="shared" si="1"/>
        <v>46348</v>
      </c>
      <c r="B30" s="91">
        <f t="shared" si="0"/>
        <v>46348</v>
      </c>
      <c r="C30" s="11"/>
      <c r="D30" s="11"/>
      <c r="E30" s="5"/>
      <c r="F30" s="22">
        <f t="shared" si="2"/>
        <v>0</v>
      </c>
      <c r="G30" s="9"/>
      <c r="H30" s="9"/>
      <c r="I30" s="9"/>
      <c r="J30" s="1"/>
    </row>
    <row r="31" spans="1:10" ht="16.5" x14ac:dyDescent="0.3">
      <c r="A31" s="92">
        <f t="shared" si="1"/>
        <v>46349</v>
      </c>
      <c r="B31" s="91">
        <f t="shared" si="0"/>
        <v>46349</v>
      </c>
      <c r="C31" s="11"/>
      <c r="D31" s="11"/>
      <c r="E31" s="5"/>
      <c r="F31" s="22">
        <f t="shared" si="2"/>
        <v>0</v>
      </c>
      <c r="G31" s="9"/>
      <c r="H31" s="9"/>
      <c r="I31" s="9"/>
      <c r="J31" s="1"/>
    </row>
    <row r="32" spans="1:10" ht="16.5" x14ac:dyDescent="0.3">
      <c r="A32" s="92">
        <f t="shared" si="1"/>
        <v>46350</v>
      </c>
      <c r="B32" s="91">
        <f t="shared" si="0"/>
        <v>46350</v>
      </c>
      <c r="C32" s="5"/>
      <c r="D32" s="5"/>
      <c r="E32" s="5"/>
      <c r="F32" s="22">
        <f t="shared" si="2"/>
        <v>0</v>
      </c>
      <c r="G32" s="9"/>
      <c r="H32" s="9"/>
      <c r="I32" s="9"/>
      <c r="J32" s="1"/>
    </row>
    <row r="33" spans="1:10" ht="16.5" x14ac:dyDescent="0.3">
      <c r="A33" s="92">
        <f t="shared" si="1"/>
        <v>46351</v>
      </c>
      <c r="B33" s="91">
        <f t="shared" si="0"/>
        <v>46351</v>
      </c>
      <c r="C33" s="5"/>
      <c r="D33" s="5"/>
      <c r="E33" s="5"/>
      <c r="F33" s="22">
        <f t="shared" si="2"/>
        <v>0</v>
      </c>
      <c r="G33" s="9"/>
      <c r="H33" s="9"/>
      <c r="I33" s="9"/>
      <c r="J33" s="1"/>
    </row>
    <row r="34" spans="1:10" ht="16.5" x14ac:dyDescent="0.3">
      <c r="A34" s="92">
        <f t="shared" si="1"/>
        <v>46352</v>
      </c>
      <c r="B34" s="91">
        <f t="shared" si="0"/>
        <v>46352</v>
      </c>
      <c r="C34" s="5"/>
      <c r="D34" s="5"/>
      <c r="E34" s="5"/>
      <c r="F34" s="22">
        <f t="shared" si="2"/>
        <v>0</v>
      </c>
      <c r="G34" s="9"/>
      <c r="H34" s="9"/>
      <c r="I34" s="9"/>
      <c r="J34" s="1"/>
    </row>
    <row r="35" spans="1:10" ht="16.5" x14ac:dyDescent="0.3">
      <c r="A35" s="92">
        <f t="shared" si="1"/>
        <v>46353</v>
      </c>
      <c r="B35" s="91">
        <f t="shared" si="0"/>
        <v>46353</v>
      </c>
      <c r="C35" s="5"/>
      <c r="D35" s="5"/>
      <c r="E35" s="5"/>
      <c r="F35" s="22">
        <f t="shared" si="2"/>
        <v>0</v>
      </c>
      <c r="G35" s="9"/>
      <c r="H35" s="9"/>
      <c r="I35" s="9"/>
      <c r="J35" s="1"/>
    </row>
    <row r="36" spans="1:10" ht="16.5" x14ac:dyDescent="0.3">
      <c r="A36" s="92">
        <f t="shared" si="1"/>
        <v>46354</v>
      </c>
      <c r="B36" s="91">
        <f t="shared" si="0"/>
        <v>46354</v>
      </c>
      <c r="C36" s="5"/>
      <c r="D36" s="5"/>
      <c r="E36" s="5"/>
      <c r="F36" s="22">
        <f t="shared" si="2"/>
        <v>0</v>
      </c>
      <c r="G36" s="9"/>
      <c r="H36" s="9"/>
      <c r="I36" s="9"/>
      <c r="J36" s="1"/>
    </row>
    <row r="37" spans="1:10" ht="16.5" x14ac:dyDescent="0.3">
      <c r="A37" s="92">
        <f t="shared" si="1"/>
        <v>46355</v>
      </c>
      <c r="B37" s="91">
        <f t="shared" si="0"/>
        <v>46355</v>
      </c>
      <c r="C37" s="5"/>
      <c r="D37" s="5"/>
      <c r="E37" s="5"/>
      <c r="F37" s="22">
        <f t="shared" si="2"/>
        <v>0</v>
      </c>
      <c r="G37" s="9"/>
      <c r="H37" s="9"/>
      <c r="I37" s="9"/>
      <c r="J37" s="1"/>
    </row>
    <row r="38" spans="1:10" ht="16.5" x14ac:dyDescent="0.3">
      <c r="A38" s="92">
        <f t="shared" si="1"/>
        <v>46356</v>
      </c>
      <c r="B38" s="91">
        <f t="shared" si="0"/>
        <v>46356</v>
      </c>
      <c r="C38" s="5"/>
      <c r="D38" s="5"/>
      <c r="E38" s="5"/>
      <c r="F38" s="22">
        <f t="shared" si="2"/>
        <v>0</v>
      </c>
      <c r="G38" s="9"/>
      <c r="H38" s="9"/>
      <c r="I38" s="9"/>
      <c r="J38" s="1"/>
    </row>
    <row r="39" spans="1:10" ht="17.25" thickBot="1" x14ac:dyDescent="0.35">
      <c r="A39" s="92">
        <f>A38+1</f>
        <v>46357</v>
      </c>
      <c r="B39" s="91">
        <f t="shared" si="0"/>
        <v>46357</v>
      </c>
      <c r="C39" s="6"/>
      <c r="D39" s="6"/>
      <c r="E39" s="6"/>
      <c r="F39" s="22">
        <f t="shared" si="2"/>
        <v>0</v>
      </c>
      <c r="G39" s="18"/>
      <c r="H39" s="18"/>
      <c r="I39" s="9"/>
      <c r="J39" s="1"/>
    </row>
    <row r="40" spans="1:10" ht="17.25" thickTop="1" x14ac:dyDescent="0.25">
      <c r="A40" s="332" t="s">
        <v>48</v>
      </c>
      <c r="B40" s="332"/>
      <c r="C40" s="332"/>
      <c r="D40" s="350"/>
      <c r="E40" s="351"/>
      <c r="F40" s="219"/>
      <c r="G40" s="177"/>
      <c r="H40" s="126"/>
      <c r="I40" s="9"/>
    </row>
    <row r="41" spans="1:10" x14ac:dyDescent="0.25">
      <c r="A41" s="333"/>
      <c r="B41" s="333"/>
      <c r="C41" s="333"/>
      <c r="D41" s="361"/>
      <c r="E41" s="362"/>
      <c r="F41" s="220">
        <f>SUM(F9:F39)+G41+H41</f>
        <v>0</v>
      </c>
      <c r="G41" s="61">
        <f>SUM(G9:G39)</f>
        <v>0</v>
      </c>
      <c r="H41" s="61">
        <f>SUM(H9:H39)</f>
        <v>0</v>
      </c>
      <c r="I41" s="61">
        <f>SUM(I10:I39)</f>
        <v>0</v>
      </c>
    </row>
    <row r="42" spans="1:10" s="1" customFormat="1" ht="19.149999999999999" customHeight="1" x14ac:dyDescent="0.3">
      <c r="A42" s="76" t="s">
        <v>47</v>
      </c>
      <c r="B42" s="76"/>
      <c r="C42" s="76" t="s">
        <v>56</v>
      </c>
      <c r="D42" s="76"/>
      <c r="E42" s="76"/>
      <c r="F42" s="221">
        <f>D6-F41</f>
        <v>111</v>
      </c>
      <c r="G42" s="76"/>
      <c r="H42" s="76" t="s">
        <v>49</v>
      </c>
      <c r="I42" s="98">
        <f>F6-I41</f>
        <v>9</v>
      </c>
    </row>
    <row r="43" spans="1:10" s="1" customFormat="1" ht="16.5" x14ac:dyDescent="0.3">
      <c r="A43" s="167"/>
      <c r="B43" s="168"/>
      <c r="C43" s="169"/>
      <c r="D43" s="170"/>
      <c r="E43" s="171"/>
      <c r="F43" s="171"/>
      <c r="G43" s="222"/>
      <c r="H43" s="222"/>
      <c r="I43" s="222"/>
    </row>
    <row r="44" spans="1:10" s="1" customFormat="1" ht="16.5" x14ac:dyDescent="0.3">
      <c r="A44" s="72" t="s">
        <v>21</v>
      </c>
      <c r="B44" s="73"/>
      <c r="C44" s="74"/>
      <c r="D44" s="297" t="s">
        <v>22</v>
      </c>
      <c r="E44" s="297"/>
      <c r="F44" s="297"/>
      <c r="G44" s="75" t="s">
        <v>39</v>
      </c>
      <c r="H44" s="75"/>
      <c r="I44" s="75"/>
    </row>
    <row r="45" spans="1:10" s="1" customFormat="1" ht="16.5" x14ac:dyDescent="0.3">
      <c r="A45" s="78"/>
      <c r="B45" s="79"/>
      <c r="C45" s="79"/>
      <c r="D45" s="80"/>
      <c r="E45" s="81"/>
      <c r="F45" s="81"/>
      <c r="G45" s="76"/>
      <c r="H45" s="76"/>
      <c r="I45" s="76"/>
    </row>
    <row r="46" spans="1:10" s="1" customFormat="1" ht="16.5" x14ac:dyDescent="0.3">
      <c r="A46" s="78" t="s">
        <v>72</v>
      </c>
      <c r="B46" s="79"/>
      <c r="C46" s="79"/>
      <c r="D46" s="80"/>
      <c r="E46" s="81"/>
      <c r="F46" s="81"/>
      <c r="G46" s="76"/>
      <c r="H46" s="76"/>
      <c r="I46" s="76"/>
    </row>
    <row r="47" spans="1:10" x14ac:dyDescent="0.25">
      <c r="A47" s="101"/>
      <c r="B47" s="77"/>
      <c r="C47" s="77"/>
      <c r="D47" s="77"/>
      <c r="E47" s="77"/>
      <c r="F47" s="77"/>
      <c r="G47" s="77"/>
      <c r="H47" s="77"/>
      <c r="I47" s="77"/>
    </row>
  </sheetData>
  <mergeCells count="15">
    <mergeCell ref="G7:I7"/>
    <mergeCell ref="A1:F1"/>
    <mergeCell ref="G1:H5"/>
    <mergeCell ref="D44:F44"/>
    <mergeCell ref="D41:E41"/>
    <mergeCell ref="D40:E40"/>
    <mergeCell ref="A7:B7"/>
    <mergeCell ref="A40:C41"/>
    <mergeCell ref="A2:F2"/>
    <mergeCell ref="A5:B5"/>
    <mergeCell ref="D5:E5"/>
    <mergeCell ref="B4:C4"/>
    <mergeCell ref="E4:F4"/>
    <mergeCell ref="D3:F3"/>
    <mergeCell ref="A3:C3"/>
  </mergeCells>
  <pageMargins left="0.25" right="0.25" top="0.75" bottom="0.75" header="0.3" footer="0.3"/>
  <pageSetup paperSize="9" scale="96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J46"/>
  <sheetViews>
    <sheetView tabSelected="1" topLeftCell="A14" zoomScaleNormal="100" workbookViewId="0">
      <selection activeCell="F40" sqref="F40"/>
    </sheetView>
  </sheetViews>
  <sheetFormatPr baseColWidth="10" defaultRowHeight="15" x14ac:dyDescent="0.25"/>
  <cols>
    <col min="2" max="2" width="13.5703125" customWidth="1"/>
    <col min="3" max="4" width="9.28515625" customWidth="1"/>
    <col min="5" max="5" width="12.7109375" customWidth="1"/>
    <col min="6" max="6" width="8.85546875" customWidth="1"/>
    <col min="7" max="7" width="11.28515625" customWidth="1"/>
    <col min="8" max="9" width="9.7109375" customWidth="1"/>
  </cols>
  <sheetData>
    <row r="1" spans="1:10" ht="37.5" customHeight="1" thickBot="1" x14ac:dyDescent="0.3">
      <c r="A1" s="376" t="s">
        <v>70</v>
      </c>
      <c r="B1" s="377"/>
      <c r="C1" s="377"/>
      <c r="D1" s="377"/>
      <c r="E1" s="377"/>
      <c r="F1" s="378"/>
      <c r="G1" s="291"/>
      <c r="H1" s="292"/>
      <c r="I1" s="293"/>
      <c r="J1" s="101"/>
    </row>
    <row r="2" spans="1:10" ht="16.5" x14ac:dyDescent="0.25">
      <c r="A2" s="105" t="str">
        <f>Vertragsdaten!D5</f>
        <v>Name der Hilfskraft</v>
      </c>
      <c r="B2" s="77"/>
      <c r="C2" s="77"/>
      <c r="D2" s="380" t="str">
        <f>Vertragsdaten!D6</f>
        <v>Vorname der Hilfskraft</v>
      </c>
      <c r="E2" s="381"/>
      <c r="F2" s="317"/>
      <c r="G2" s="294"/>
      <c r="H2" s="295"/>
      <c r="I2" s="296"/>
      <c r="J2" s="101"/>
    </row>
    <row r="3" spans="1:10" ht="40.5" customHeight="1" x14ac:dyDescent="0.25">
      <c r="A3" s="106" t="s">
        <v>7</v>
      </c>
      <c r="B3" s="287" t="str">
        <f>Vertragsdaten!D3</f>
        <v>Name des Fachbereichs eingeben</v>
      </c>
      <c r="C3" s="288"/>
      <c r="D3" s="106" t="s">
        <v>8</v>
      </c>
      <c r="E3" s="287" t="str">
        <f>Vertragsdaten!D4</f>
        <v>Name des Fachgebiets eingeben</v>
      </c>
      <c r="F3" s="340"/>
      <c r="G3" s="294"/>
      <c r="H3" s="295"/>
      <c r="I3" s="296"/>
      <c r="J3" s="101"/>
    </row>
    <row r="4" spans="1:10" ht="16.5" x14ac:dyDescent="0.25">
      <c r="A4" s="348" t="s">
        <v>14</v>
      </c>
      <c r="B4" s="349"/>
      <c r="C4" s="223">
        <f>Vertragsdaten!D12</f>
        <v>10</v>
      </c>
      <c r="D4" s="338"/>
      <c r="E4" s="338"/>
      <c r="F4" s="224"/>
      <c r="G4" s="294"/>
      <c r="H4" s="295"/>
      <c r="I4" s="296"/>
      <c r="J4" s="101"/>
    </row>
    <row r="5" spans="1:10" ht="16.5" x14ac:dyDescent="0.25">
      <c r="A5" s="225" t="s">
        <v>56</v>
      </c>
      <c r="B5" s="147"/>
      <c r="C5" s="173">
        <f>'11. Monat'!F42</f>
        <v>111</v>
      </c>
      <c r="D5" s="147"/>
      <c r="E5" s="147" t="s">
        <v>49</v>
      </c>
      <c r="F5" s="157">
        <f>'11. Monat'!I42</f>
        <v>9</v>
      </c>
      <c r="G5" s="191"/>
      <c r="H5" s="192"/>
      <c r="I5" s="193"/>
      <c r="J5" s="188"/>
    </row>
    <row r="6" spans="1:10" ht="29.45" customHeight="1" x14ac:dyDescent="0.25">
      <c r="A6" s="329">
        <f>EDATE(Vertragsdaten!D8,11)</f>
        <v>46357</v>
      </c>
      <c r="B6" s="329"/>
      <c r="C6" s="38" t="s">
        <v>15</v>
      </c>
      <c r="D6" s="38" t="s">
        <v>16</v>
      </c>
      <c r="E6" s="38" t="s">
        <v>17</v>
      </c>
      <c r="F6" s="38" t="s">
        <v>18</v>
      </c>
      <c r="G6" s="357" t="s">
        <v>23</v>
      </c>
      <c r="H6" s="358"/>
      <c r="I6" s="359"/>
      <c r="J6" s="175"/>
    </row>
    <row r="7" spans="1:10" ht="16.5" x14ac:dyDescent="0.25">
      <c r="A7" s="232"/>
      <c r="B7" s="234"/>
      <c r="C7" s="229"/>
      <c r="D7" s="229"/>
      <c r="E7" s="229"/>
      <c r="F7" s="233"/>
      <c r="G7" s="89" t="s">
        <v>45</v>
      </c>
      <c r="H7" s="90" t="s">
        <v>36</v>
      </c>
      <c r="I7" s="90" t="s">
        <v>37</v>
      </c>
      <c r="J7" s="175"/>
    </row>
    <row r="8" spans="1:10" ht="16.5" x14ac:dyDescent="0.25">
      <c r="A8" s="45">
        <f>A6</f>
        <v>46357</v>
      </c>
      <c r="B8" s="91">
        <f>A8</f>
        <v>46357</v>
      </c>
      <c r="C8" s="11"/>
      <c r="D8" s="11"/>
      <c r="E8" s="5"/>
      <c r="F8" s="22">
        <f>((D8-C8)*24)-((1/60)*E8)</f>
        <v>0</v>
      </c>
      <c r="G8" s="7"/>
      <c r="H8" s="8"/>
      <c r="I8" s="8"/>
      <c r="J8" s="165"/>
    </row>
    <row r="9" spans="1:10" ht="16.5" x14ac:dyDescent="0.25">
      <c r="A9" s="92">
        <f>A8+1</f>
        <v>46358</v>
      </c>
      <c r="B9" s="91">
        <f t="shared" ref="B9:B38" si="0">A9</f>
        <v>46358</v>
      </c>
      <c r="C9" s="5"/>
      <c r="D9" s="5"/>
      <c r="E9" s="5"/>
      <c r="F9" s="22">
        <f>((D9-C9)*24)-((1/60)*E9)</f>
        <v>0</v>
      </c>
      <c r="G9" s="9"/>
      <c r="H9" s="9"/>
      <c r="I9" s="9"/>
      <c r="J9" s="76"/>
    </row>
    <row r="10" spans="1:10" ht="16.5" x14ac:dyDescent="0.25">
      <c r="A10" s="92">
        <f t="shared" ref="A10:A38" si="1">A9+1</f>
        <v>46359</v>
      </c>
      <c r="B10" s="91">
        <f t="shared" si="0"/>
        <v>46359</v>
      </c>
      <c r="C10" s="5"/>
      <c r="D10" s="5"/>
      <c r="E10" s="5"/>
      <c r="F10" s="22">
        <f t="shared" ref="F10:F38" si="2">((D10-C10)*24)-((1/60)*E10)</f>
        <v>0</v>
      </c>
      <c r="G10" s="9"/>
      <c r="H10" s="9"/>
      <c r="I10" s="9"/>
      <c r="J10" s="76"/>
    </row>
    <row r="11" spans="1:10" ht="16.5" x14ac:dyDescent="0.25">
      <c r="A11" s="92">
        <f t="shared" si="1"/>
        <v>46360</v>
      </c>
      <c r="B11" s="91">
        <f t="shared" si="0"/>
        <v>46360</v>
      </c>
      <c r="C11" s="5"/>
      <c r="D11" s="5"/>
      <c r="E11" s="5"/>
      <c r="F11" s="22">
        <f t="shared" si="2"/>
        <v>0</v>
      </c>
      <c r="G11" s="9"/>
      <c r="H11" s="9"/>
      <c r="I11" s="9"/>
      <c r="J11" s="76"/>
    </row>
    <row r="12" spans="1:10" ht="16.5" x14ac:dyDescent="0.25">
      <c r="A12" s="92">
        <f t="shared" si="1"/>
        <v>46361</v>
      </c>
      <c r="B12" s="91">
        <f t="shared" si="0"/>
        <v>46361</v>
      </c>
      <c r="C12" s="5"/>
      <c r="D12" s="5"/>
      <c r="E12" s="5"/>
      <c r="F12" s="22">
        <f t="shared" si="2"/>
        <v>0</v>
      </c>
      <c r="G12" s="9"/>
      <c r="H12" s="9"/>
      <c r="I12" s="9"/>
      <c r="J12" s="76"/>
    </row>
    <row r="13" spans="1:10" ht="16.5" x14ac:dyDescent="0.25">
      <c r="A13" s="92">
        <f t="shared" si="1"/>
        <v>46362</v>
      </c>
      <c r="B13" s="91">
        <f t="shared" si="0"/>
        <v>46362</v>
      </c>
      <c r="C13" s="5"/>
      <c r="D13" s="5"/>
      <c r="E13" s="5"/>
      <c r="F13" s="22">
        <f t="shared" si="2"/>
        <v>0</v>
      </c>
      <c r="G13" s="9"/>
      <c r="H13" s="9"/>
      <c r="I13" s="9"/>
      <c r="J13" s="76"/>
    </row>
    <row r="14" spans="1:10" ht="16.5" x14ac:dyDescent="0.25">
      <c r="A14" s="92">
        <f t="shared" si="1"/>
        <v>46363</v>
      </c>
      <c r="B14" s="91">
        <f t="shared" si="0"/>
        <v>46363</v>
      </c>
      <c r="C14" s="5"/>
      <c r="D14" s="5"/>
      <c r="E14" s="5"/>
      <c r="F14" s="22">
        <f t="shared" si="2"/>
        <v>0</v>
      </c>
      <c r="G14" s="9"/>
      <c r="H14" s="9"/>
      <c r="I14" s="9"/>
      <c r="J14" s="76"/>
    </row>
    <row r="15" spans="1:10" ht="16.5" x14ac:dyDescent="0.25">
      <c r="A15" s="92">
        <f t="shared" si="1"/>
        <v>46364</v>
      </c>
      <c r="B15" s="91">
        <f t="shared" si="0"/>
        <v>46364</v>
      </c>
      <c r="C15" s="5"/>
      <c r="D15" s="5"/>
      <c r="E15" s="5"/>
      <c r="F15" s="22">
        <f t="shared" si="2"/>
        <v>0</v>
      </c>
      <c r="G15" s="9"/>
      <c r="H15" s="9"/>
      <c r="I15" s="9"/>
      <c r="J15" s="76"/>
    </row>
    <row r="16" spans="1:10" ht="16.5" x14ac:dyDescent="0.25">
      <c r="A16" s="92">
        <f t="shared" si="1"/>
        <v>46365</v>
      </c>
      <c r="B16" s="91">
        <f t="shared" si="0"/>
        <v>46365</v>
      </c>
      <c r="C16" s="5"/>
      <c r="D16" s="5"/>
      <c r="E16" s="5"/>
      <c r="F16" s="22">
        <f t="shared" si="2"/>
        <v>0</v>
      </c>
      <c r="G16" s="9"/>
      <c r="H16" s="9"/>
      <c r="I16" s="9"/>
      <c r="J16" s="76"/>
    </row>
    <row r="17" spans="1:10" ht="16.5" x14ac:dyDescent="0.25">
      <c r="A17" s="92">
        <f t="shared" si="1"/>
        <v>46366</v>
      </c>
      <c r="B17" s="91">
        <f t="shared" si="0"/>
        <v>46366</v>
      </c>
      <c r="C17" s="5"/>
      <c r="D17" s="5"/>
      <c r="E17" s="5"/>
      <c r="F17" s="22">
        <f t="shared" si="2"/>
        <v>0</v>
      </c>
      <c r="G17" s="9"/>
      <c r="H17" s="9"/>
      <c r="I17" s="9"/>
      <c r="J17" s="76"/>
    </row>
    <row r="18" spans="1:10" ht="16.5" x14ac:dyDescent="0.25">
      <c r="A18" s="92">
        <f t="shared" si="1"/>
        <v>46367</v>
      </c>
      <c r="B18" s="91">
        <f t="shared" si="0"/>
        <v>46367</v>
      </c>
      <c r="C18" s="5"/>
      <c r="D18" s="5"/>
      <c r="E18" s="5"/>
      <c r="F18" s="22">
        <f t="shared" si="2"/>
        <v>0</v>
      </c>
      <c r="G18" s="9"/>
      <c r="H18" s="9"/>
      <c r="I18" s="9"/>
      <c r="J18" s="76"/>
    </row>
    <row r="19" spans="1:10" ht="16.5" x14ac:dyDescent="0.25">
      <c r="A19" s="92">
        <f t="shared" si="1"/>
        <v>46368</v>
      </c>
      <c r="B19" s="91">
        <f t="shared" si="0"/>
        <v>46368</v>
      </c>
      <c r="C19" s="5"/>
      <c r="D19" s="5"/>
      <c r="E19" s="5"/>
      <c r="F19" s="22">
        <f t="shared" si="2"/>
        <v>0</v>
      </c>
      <c r="G19" s="9"/>
      <c r="H19" s="9"/>
      <c r="I19" s="9"/>
      <c r="J19" s="76"/>
    </row>
    <row r="20" spans="1:10" ht="16.5" x14ac:dyDescent="0.25">
      <c r="A20" s="92">
        <f t="shared" si="1"/>
        <v>46369</v>
      </c>
      <c r="B20" s="91">
        <f t="shared" si="0"/>
        <v>46369</v>
      </c>
      <c r="C20" s="5"/>
      <c r="D20" s="5"/>
      <c r="E20" s="5"/>
      <c r="F20" s="22">
        <f t="shared" si="2"/>
        <v>0</v>
      </c>
      <c r="G20" s="9"/>
      <c r="H20" s="9"/>
      <c r="I20" s="9"/>
      <c r="J20" s="76"/>
    </row>
    <row r="21" spans="1:10" ht="16.5" x14ac:dyDescent="0.25">
      <c r="A21" s="92">
        <f t="shared" si="1"/>
        <v>46370</v>
      </c>
      <c r="B21" s="91">
        <f t="shared" si="0"/>
        <v>46370</v>
      </c>
      <c r="C21" s="5"/>
      <c r="D21" s="5"/>
      <c r="E21" s="5"/>
      <c r="F21" s="22">
        <f t="shared" si="2"/>
        <v>0</v>
      </c>
      <c r="G21" s="9"/>
      <c r="H21" s="9"/>
      <c r="I21" s="9"/>
      <c r="J21" s="76"/>
    </row>
    <row r="22" spans="1:10" ht="16.5" x14ac:dyDescent="0.25">
      <c r="A22" s="92">
        <f t="shared" si="1"/>
        <v>46371</v>
      </c>
      <c r="B22" s="91">
        <f t="shared" si="0"/>
        <v>46371</v>
      </c>
      <c r="C22" s="5"/>
      <c r="D22" s="5"/>
      <c r="E22" s="5"/>
      <c r="F22" s="22">
        <f t="shared" si="2"/>
        <v>0</v>
      </c>
      <c r="G22" s="9"/>
      <c r="H22" s="9"/>
      <c r="I22" s="9"/>
      <c r="J22" s="76"/>
    </row>
    <row r="23" spans="1:10" ht="16.5" x14ac:dyDescent="0.25">
      <c r="A23" s="92">
        <f t="shared" si="1"/>
        <v>46372</v>
      </c>
      <c r="B23" s="91">
        <f t="shared" si="0"/>
        <v>46372</v>
      </c>
      <c r="C23" s="5"/>
      <c r="D23" s="5"/>
      <c r="E23" s="5"/>
      <c r="F23" s="22">
        <f t="shared" si="2"/>
        <v>0</v>
      </c>
      <c r="G23" s="9"/>
      <c r="H23" s="9"/>
      <c r="I23" s="9"/>
      <c r="J23" s="76"/>
    </row>
    <row r="24" spans="1:10" ht="16.5" x14ac:dyDescent="0.25">
      <c r="A24" s="92">
        <f t="shared" si="1"/>
        <v>46373</v>
      </c>
      <c r="B24" s="91">
        <f t="shared" si="0"/>
        <v>46373</v>
      </c>
      <c r="C24" s="5"/>
      <c r="D24" s="5"/>
      <c r="E24" s="5"/>
      <c r="F24" s="22">
        <f t="shared" si="2"/>
        <v>0</v>
      </c>
      <c r="G24" s="9"/>
      <c r="H24" s="9"/>
      <c r="I24" s="9"/>
      <c r="J24" s="76"/>
    </row>
    <row r="25" spans="1:10" ht="16.5" x14ac:dyDescent="0.25">
      <c r="A25" s="92">
        <f t="shared" si="1"/>
        <v>46374</v>
      </c>
      <c r="B25" s="91">
        <f t="shared" si="0"/>
        <v>46374</v>
      </c>
      <c r="C25" s="5"/>
      <c r="D25" s="5"/>
      <c r="E25" s="5"/>
      <c r="F25" s="22">
        <f t="shared" si="2"/>
        <v>0</v>
      </c>
      <c r="G25" s="9"/>
      <c r="H25" s="9"/>
      <c r="I25" s="9"/>
      <c r="J25" s="76"/>
    </row>
    <row r="26" spans="1:10" ht="16.5" x14ac:dyDescent="0.25">
      <c r="A26" s="92">
        <f t="shared" si="1"/>
        <v>46375</v>
      </c>
      <c r="B26" s="91">
        <f t="shared" si="0"/>
        <v>46375</v>
      </c>
      <c r="C26" s="5"/>
      <c r="D26" s="5"/>
      <c r="E26" s="5"/>
      <c r="F26" s="22">
        <f t="shared" si="2"/>
        <v>0</v>
      </c>
      <c r="G26" s="9"/>
      <c r="H26" s="9"/>
      <c r="I26" s="9"/>
      <c r="J26" s="76"/>
    </row>
    <row r="27" spans="1:10" ht="16.5" x14ac:dyDescent="0.25">
      <c r="A27" s="92">
        <f t="shared" si="1"/>
        <v>46376</v>
      </c>
      <c r="B27" s="91">
        <f t="shared" si="0"/>
        <v>46376</v>
      </c>
      <c r="C27" s="11"/>
      <c r="D27" s="11"/>
      <c r="E27" s="5"/>
      <c r="F27" s="22">
        <f t="shared" si="2"/>
        <v>0</v>
      </c>
      <c r="G27" s="9"/>
      <c r="H27" s="9"/>
      <c r="I27" s="9"/>
      <c r="J27" s="76"/>
    </row>
    <row r="28" spans="1:10" ht="16.5" x14ac:dyDescent="0.25">
      <c r="A28" s="92">
        <f t="shared" si="1"/>
        <v>46377</v>
      </c>
      <c r="B28" s="91">
        <f t="shared" si="0"/>
        <v>46377</v>
      </c>
      <c r="C28" s="5"/>
      <c r="D28" s="5"/>
      <c r="E28" s="5"/>
      <c r="F28" s="22">
        <f>((D28-C28)*24)-((1/60)*E28)</f>
        <v>0</v>
      </c>
      <c r="G28" s="9"/>
      <c r="H28" s="9"/>
      <c r="I28" s="9"/>
      <c r="J28" s="76"/>
    </row>
    <row r="29" spans="1:10" ht="16.5" x14ac:dyDescent="0.25">
      <c r="A29" s="92">
        <f t="shared" si="1"/>
        <v>46378</v>
      </c>
      <c r="B29" s="91">
        <f t="shared" si="0"/>
        <v>46378</v>
      </c>
      <c r="C29" s="5"/>
      <c r="D29" s="5"/>
      <c r="E29" s="5"/>
      <c r="F29" s="22">
        <f t="shared" si="2"/>
        <v>0</v>
      </c>
      <c r="G29" s="9"/>
      <c r="H29" s="9"/>
      <c r="I29" s="9"/>
      <c r="J29" s="76"/>
    </row>
    <row r="30" spans="1:10" ht="16.5" x14ac:dyDescent="0.25">
      <c r="A30" s="92">
        <f t="shared" si="1"/>
        <v>46379</v>
      </c>
      <c r="B30" s="91">
        <f t="shared" si="0"/>
        <v>46379</v>
      </c>
      <c r="C30" s="5"/>
      <c r="D30" s="5"/>
      <c r="E30" s="5"/>
      <c r="F30" s="22">
        <f t="shared" si="2"/>
        <v>0</v>
      </c>
      <c r="G30" s="9"/>
      <c r="H30" s="9"/>
      <c r="I30" s="9"/>
      <c r="J30" s="76"/>
    </row>
    <row r="31" spans="1:10" ht="16.5" x14ac:dyDescent="0.25">
      <c r="A31" s="92">
        <f t="shared" si="1"/>
        <v>46380</v>
      </c>
      <c r="B31" s="91">
        <f t="shared" si="0"/>
        <v>46380</v>
      </c>
      <c r="C31" s="5"/>
      <c r="D31" s="5"/>
      <c r="E31" s="5"/>
      <c r="F31" s="22">
        <f t="shared" si="2"/>
        <v>0</v>
      </c>
      <c r="G31" s="9"/>
      <c r="H31" s="9"/>
      <c r="I31" s="9"/>
      <c r="J31" s="76"/>
    </row>
    <row r="32" spans="1:10" ht="16.5" x14ac:dyDescent="0.25">
      <c r="A32" s="92">
        <f t="shared" si="1"/>
        <v>46381</v>
      </c>
      <c r="B32" s="91">
        <f t="shared" si="0"/>
        <v>46381</v>
      </c>
      <c r="C32" s="5"/>
      <c r="D32" s="5"/>
      <c r="E32" s="5"/>
      <c r="F32" s="22">
        <f t="shared" si="2"/>
        <v>0</v>
      </c>
      <c r="G32" s="9"/>
      <c r="H32" s="9"/>
      <c r="I32" s="9"/>
      <c r="J32" s="76"/>
    </row>
    <row r="33" spans="1:10" ht="16.5" x14ac:dyDescent="0.25">
      <c r="A33" s="92">
        <f t="shared" si="1"/>
        <v>46382</v>
      </c>
      <c r="B33" s="91">
        <f t="shared" si="0"/>
        <v>46382</v>
      </c>
      <c r="C33" s="5"/>
      <c r="D33" s="5"/>
      <c r="E33" s="5"/>
      <c r="F33" s="22">
        <f t="shared" si="2"/>
        <v>0</v>
      </c>
      <c r="G33" s="9"/>
      <c r="H33" s="9"/>
      <c r="I33" s="9"/>
      <c r="J33" s="76"/>
    </row>
    <row r="34" spans="1:10" ht="16.5" x14ac:dyDescent="0.25">
      <c r="A34" s="92">
        <f t="shared" si="1"/>
        <v>46383</v>
      </c>
      <c r="B34" s="91">
        <f t="shared" si="0"/>
        <v>46383</v>
      </c>
      <c r="C34" s="5"/>
      <c r="D34" s="5"/>
      <c r="E34" s="5"/>
      <c r="F34" s="22">
        <f t="shared" si="2"/>
        <v>0</v>
      </c>
      <c r="G34" s="9"/>
      <c r="H34" s="9"/>
      <c r="I34" s="9"/>
      <c r="J34" s="76"/>
    </row>
    <row r="35" spans="1:10" ht="16.5" x14ac:dyDescent="0.25">
      <c r="A35" s="92">
        <f t="shared" si="1"/>
        <v>46384</v>
      </c>
      <c r="B35" s="91">
        <f t="shared" si="0"/>
        <v>46384</v>
      </c>
      <c r="C35" s="5"/>
      <c r="D35" s="5"/>
      <c r="E35" s="5"/>
      <c r="F35" s="22">
        <f t="shared" si="2"/>
        <v>0</v>
      </c>
      <c r="G35" s="9"/>
      <c r="H35" s="9"/>
      <c r="I35" s="9"/>
      <c r="J35" s="76"/>
    </row>
    <row r="36" spans="1:10" ht="16.5" x14ac:dyDescent="0.25">
      <c r="A36" s="92">
        <f t="shared" si="1"/>
        <v>46385</v>
      </c>
      <c r="B36" s="91">
        <f t="shared" si="0"/>
        <v>46385</v>
      </c>
      <c r="C36" s="5"/>
      <c r="D36" s="5"/>
      <c r="E36" s="5"/>
      <c r="F36" s="22">
        <f t="shared" si="2"/>
        <v>0</v>
      </c>
      <c r="G36" s="9"/>
      <c r="H36" s="9"/>
      <c r="I36" s="9"/>
      <c r="J36" s="76"/>
    </row>
    <row r="37" spans="1:10" ht="16.5" x14ac:dyDescent="0.25">
      <c r="A37" s="92">
        <f t="shared" si="1"/>
        <v>46386</v>
      </c>
      <c r="B37" s="91">
        <f t="shared" si="0"/>
        <v>46386</v>
      </c>
      <c r="C37" s="5"/>
      <c r="D37" s="5"/>
      <c r="E37" s="5"/>
      <c r="F37" s="22">
        <f t="shared" si="2"/>
        <v>0</v>
      </c>
      <c r="G37" s="9"/>
      <c r="H37" s="9"/>
      <c r="I37" s="9"/>
      <c r="J37" s="76"/>
    </row>
    <row r="38" spans="1:10" ht="17.25" thickBot="1" x14ac:dyDescent="0.3">
      <c r="A38" s="92">
        <f t="shared" si="1"/>
        <v>46387</v>
      </c>
      <c r="B38" s="91">
        <f t="shared" si="0"/>
        <v>46387</v>
      </c>
      <c r="C38" s="6"/>
      <c r="D38" s="6"/>
      <c r="E38" s="6"/>
      <c r="F38" s="22">
        <f t="shared" si="2"/>
        <v>0</v>
      </c>
      <c r="G38" s="10"/>
      <c r="H38" s="10"/>
      <c r="I38" s="9"/>
      <c r="J38" s="76"/>
    </row>
    <row r="39" spans="1:10" ht="17.25" thickTop="1" x14ac:dyDescent="0.25">
      <c r="A39" s="332" t="s">
        <v>48</v>
      </c>
      <c r="B39" s="332"/>
      <c r="C39" s="332"/>
      <c r="D39" s="350"/>
      <c r="E39" s="351"/>
      <c r="F39" s="219"/>
      <c r="G39" s="126"/>
      <c r="H39" s="126"/>
      <c r="I39" s="226"/>
      <c r="J39" s="77"/>
    </row>
    <row r="40" spans="1:10" x14ac:dyDescent="0.25">
      <c r="A40" s="333"/>
      <c r="B40" s="333"/>
      <c r="C40" s="333"/>
      <c r="D40" s="361"/>
      <c r="E40" s="362"/>
      <c r="F40" s="220">
        <f>SUM(F8:F38)+G40+H40</f>
        <v>0</v>
      </c>
      <c r="G40" s="61">
        <f>SUM(G8:G38)</f>
        <v>0</v>
      </c>
      <c r="H40" s="61">
        <f>SUM(H8:H38)</f>
        <v>0</v>
      </c>
      <c r="I40" s="61">
        <f>SUM(I9:I38)</f>
        <v>0</v>
      </c>
      <c r="J40" s="77"/>
    </row>
    <row r="41" spans="1:10" x14ac:dyDescent="0.25">
      <c r="A41" s="77" t="s">
        <v>50</v>
      </c>
      <c r="B41" s="77"/>
      <c r="C41" s="77" t="s">
        <v>68</v>
      </c>
      <c r="D41" s="77"/>
      <c r="E41" s="77"/>
      <c r="F41" s="227">
        <f>C5-F40</f>
        <v>111</v>
      </c>
      <c r="G41" s="77" t="s">
        <v>49</v>
      </c>
      <c r="H41" s="77"/>
      <c r="I41" s="228">
        <f>F5-I40</f>
        <v>9</v>
      </c>
      <c r="J41" s="77"/>
    </row>
    <row r="42" spans="1:10" ht="28.5" customHeight="1" thickBot="1" x14ac:dyDescent="0.3">
      <c r="A42" s="66"/>
      <c r="B42" s="67"/>
      <c r="C42" s="68"/>
      <c r="D42" s="69"/>
      <c r="E42" s="70"/>
      <c r="F42" s="70"/>
      <c r="G42" s="71"/>
      <c r="H42" s="71"/>
      <c r="I42" s="198"/>
      <c r="J42" s="77"/>
    </row>
    <row r="43" spans="1:10" ht="15.75" x14ac:dyDescent="0.25">
      <c r="A43" s="131" t="s">
        <v>21</v>
      </c>
      <c r="B43" s="132"/>
      <c r="C43" s="133"/>
      <c r="D43" s="347" t="s">
        <v>22</v>
      </c>
      <c r="E43" s="347"/>
      <c r="F43" s="347"/>
      <c r="G43" s="156" t="s">
        <v>39</v>
      </c>
      <c r="H43" s="77"/>
      <c r="I43" s="77"/>
      <c r="J43" s="77"/>
    </row>
    <row r="44" spans="1:10" x14ac:dyDescent="0.25">
      <c r="A44" s="101"/>
      <c r="B44" s="102"/>
      <c r="C44" s="102"/>
      <c r="D44" s="103"/>
      <c r="E44" s="104"/>
      <c r="F44" s="104"/>
      <c r="G44" s="77"/>
      <c r="H44" s="77"/>
      <c r="I44" s="77"/>
      <c r="J44" s="77"/>
    </row>
    <row r="45" spans="1:10" x14ac:dyDescent="0.25">
      <c r="A45" s="101" t="s">
        <v>72</v>
      </c>
      <c r="B45" s="102"/>
      <c r="C45" s="102"/>
      <c r="D45" s="103"/>
      <c r="E45" s="104"/>
      <c r="F45" s="104"/>
      <c r="G45" s="77"/>
      <c r="H45" s="77"/>
      <c r="I45" s="77"/>
      <c r="J45" s="77"/>
    </row>
    <row r="46" spans="1:10" x14ac:dyDescent="0.25">
      <c r="A46" s="101"/>
      <c r="B46" s="77"/>
      <c r="C46" s="77"/>
      <c r="D46" s="77"/>
      <c r="E46" s="77"/>
      <c r="F46" s="77"/>
      <c r="G46" s="77"/>
      <c r="H46" s="77"/>
      <c r="I46" s="77"/>
      <c r="J46" s="77"/>
    </row>
  </sheetData>
  <mergeCells count="13">
    <mergeCell ref="G1:I4"/>
    <mergeCell ref="D43:F43"/>
    <mergeCell ref="D40:E40"/>
    <mergeCell ref="D39:E39"/>
    <mergeCell ref="A6:B6"/>
    <mergeCell ref="A39:C40"/>
    <mergeCell ref="A1:F1"/>
    <mergeCell ref="A4:B4"/>
    <mergeCell ref="D4:E4"/>
    <mergeCell ref="B3:C3"/>
    <mergeCell ref="E3:F3"/>
    <mergeCell ref="G6:I6"/>
    <mergeCell ref="D2:F2"/>
  </mergeCells>
  <pageMargins left="0.25" right="0.25" top="0.75" bottom="0.75" header="0.3" footer="0.3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J47"/>
  <sheetViews>
    <sheetView zoomScale="90" zoomScaleNormal="90" workbookViewId="0">
      <selection activeCell="F42" sqref="F42"/>
    </sheetView>
  </sheetViews>
  <sheetFormatPr baseColWidth="10" defaultRowHeight="15" x14ac:dyDescent="0.25"/>
  <cols>
    <col min="1" max="1" width="9.85546875" customWidth="1"/>
    <col min="2" max="2" width="13.7109375" customWidth="1"/>
    <col min="3" max="3" width="13.85546875" customWidth="1"/>
    <col min="4" max="4" width="11.7109375" customWidth="1"/>
    <col min="5" max="5" width="10.140625" customWidth="1"/>
    <col min="6" max="6" width="9.5703125" customWidth="1"/>
    <col min="7" max="7" width="8.28515625" customWidth="1"/>
    <col min="8" max="8" width="12.7109375" customWidth="1"/>
    <col min="9" max="9" width="10.140625" customWidth="1"/>
    <col min="10" max="10" width="11.85546875" customWidth="1"/>
  </cols>
  <sheetData>
    <row r="1" spans="1:10" ht="20.45" customHeight="1" x14ac:dyDescent="0.25">
      <c r="A1" s="282" t="s">
        <v>30</v>
      </c>
      <c r="B1" s="283"/>
      <c r="C1" s="283"/>
      <c r="D1" s="283"/>
      <c r="E1" s="283"/>
      <c r="F1" s="284"/>
      <c r="G1" s="291"/>
      <c r="H1" s="292"/>
      <c r="I1" s="293"/>
      <c r="J1" s="4"/>
    </row>
    <row r="2" spans="1:10" ht="16.5" customHeight="1" x14ac:dyDescent="0.25">
      <c r="A2" s="298" t="s">
        <v>32</v>
      </c>
      <c r="B2" s="299"/>
      <c r="C2" s="299"/>
      <c r="D2" s="299"/>
      <c r="E2" s="299"/>
      <c r="F2" s="300"/>
      <c r="G2" s="294"/>
      <c r="H2" s="295"/>
      <c r="I2" s="296"/>
      <c r="J2" s="4"/>
    </row>
    <row r="3" spans="1:10" ht="43.15" customHeight="1" x14ac:dyDescent="0.25">
      <c r="A3" s="285" t="str">
        <f>Vertragsdaten!D5</f>
        <v>Name der Hilfskraft</v>
      </c>
      <c r="B3" s="286"/>
      <c r="C3" s="24" t="str">
        <f>Vertragsdaten!D6</f>
        <v>Vorname der Hilfskraft</v>
      </c>
      <c r="D3" s="25"/>
      <c r="E3" s="26"/>
      <c r="F3" s="27"/>
      <c r="G3" s="295"/>
      <c r="H3" s="295"/>
      <c r="I3" s="296"/>
      <c r="J3" s="4"/>
    </row>
    <row r="4" spans="1:10" ht="43.5" customHeight="1" x14ac:dyDescent="0.25">
      <c r="A4" s="235" t="s">
        <v>7</v>
      </c>
      <c r="B4" s="287" t="str">
        <f>Vertragsdaten!D3</f>
        <v>Name des Fachbereichs eingeben</v>
      </c>
      <c r="C4" s="288"/>
      <c r="D4" s="235" t="s">
        <v>8</v>
      </c>
      <c r="E4" s="289" t="str">
        <f>Vertragsdaten!D4</f>
        <v>Name des Fachgebiets eingeben</v>
      </c>
      <c r="F4" s="290"/>
      <c r="G4" s="294"/>
      <c r="H4" s="295"/>
      <c r="I4" s="296"/>
      <c r="J4" s="4"/>
    </row>
    <row r="5" spans="1:10" ht="24.95" customHeight="1" x14ac:dyDescent="0.25">
      <c r="A5" s="28" t="s">
        <v>67</v>
      </c>
      <c r="B5" s="29"/>
      <c r="C5" s="30">
        <f>Vertragsdaten!D12</f>
        <v>10</v>
      </c>
      <c r="D5" s="28"/>
      <c r="E5" s="31"/>
      <c r="F5" s="31"/>
      <c r="G5" s="294"/>
      <c r="H5" s="295"/>
      <c r="I5" s="296"/>
      <c r="J5" s="4"/>
    </row>
    <row r="6" spans="1:10" ht="33.75" customHeight="1" x14ac:dyDescent="0.25">
      <c r="A6" s="311" t="s">
        <v>56</v>
      </c>
      <c r="B6" s="312"/>
      <c r="C6" s="30">
        <f>Vertragsdaten!D13</f>
        <v>120</v>
      </c>
      <c r="D6" s="311" t="s">
        <v>46</v>
      </c>
      <c r="E6" s="312"/>
      <c r="F6" s="32">
        <f>Vertragsdaten!D15</f>
        <v>9</v>
      </c>
      <c r="G6" s="294"/>
      <c r="H6" s="295"/>
      <c r="I6" s="296"/>
      <c r="J6" s="4"/>
    </row>
    <row r="7" spans="1:10" ht="21" customHeight="1" x14ac:dyDescent="0.25">
      <c r="A7" s="33" t="s">
        <v>60</v>
      </c>
      <c r="B7" s="34"/>
      <c r="C7" s="34"/>
      <c r="D7" s="34"/>
      <c r="E7" s="34"/>
      <c r="F7" s="30">
        <f>C6-F6</f>
        <v>111</v>
      </c>
      <c r="G7" s="35"/>
      <c r="H7" s="36"/>
      <c r="I7" s="37"/>
      <c r="J7" s="4"/>
    </row>
    <row r="8" spans="1:10" ht="32.1" customHeight="1" x14ac:dyDescent="0.3">
      <c r="A8" s="313">
        <f>Vertragsdaten!D8</f>
        <v>46023</v>
      </c>
      <c r="B8" s="314"/>
      <c r="C8" s="38" t="s">
        <v>15</v>
      </c>
      <c r="D8" s="38" t="s">
        <v>16</v>
      </c>
      <c r="E8" s="38" t="s">
        <v>17</v>
      </c>
      <c r="F8" s="38" t="s">
        <v>18</v>
      </c>
      <c r="G8" s="279" t="s">
        <v>23</v>
      </c>
      <c r="H8" s="280"/>
      <c r="I8" s="281"/>
      <c r="J8" s="3"/>
    </row>
    <row r="9" spans="1:10" ht="16.5" x14ac:dyDescent="0.3">
      <c r="A9" s="39"/>
      <c r="B9" s="40"/>
      <c r="C9" s="41"/>
      <c r="D9" s="41"/>
      <c r="E9" s="41"/>
      <c r="F9" s="42"/>
      <c r="G9" s="43" t="s">
        <v>45</v>
      </c>
      <c r="H9" s="44" t="s">
        <v>36</v>
      </c>
      <c r="I9" s="43" t="s">
        <v>37</v>
      </c>
      <c r="J9" s="3"/>
    </row>
    <row r="10" spans="1:10" ht="16.5" x14ac:dyDescent="0.3">
      <c r="A10" s="45">
        <f>A8</f>
        <v>46023</v>
      </c>
      <c r="B10" s="46">
        <f>A10</f>
        <v>46023</v>
      </c>
      <c r="C10" s="47"/>
      <c r="D10" s="47"/>
      <c r="E10" s="48"/>
      <c r="F10" s="22">
        <f>((D10-C10)*24)-((1/60)*E10)</f>
        <v>0</v>
      </c>
      <c r="G10" s="49"/>
      <c r="H10" s="49"/>
      <c r="I10" s="50"/>
      <c r="J10" s="2"/>
    </row>
    <row r="11" spans="1:10" ht="16.5" x14ac:dyDescent="0.3">
      <c r="A11" s="51">
        <f>A10+1</f>
        <v>46024</v>
      </c>
      <c r="B11" s="46">
        <f t="shared" ref="B11:B40" si="0">A11</f>
        <v>46024</v>
      </c>
      <c r="C11" s="11"/>
      <c r="D11" s="11"/>
      <c r="E11" s="5"/>
      <c r="F11" s="22">
        <f>((D11-C11)*24)-((1/60)*E11)</f>
        <v>0</v>
      </c>
      <c r="G11" s="7"/>
      <c r="H11" s="8"/>
      <c r="I11" s="8"/>
      <c r="J11" s="1"/>
    </row>
    <row r="12" spans="1:10" ht="16.5" x14ac:dyDescent="0.3">
      <c r="A12" s="51">
        <f t="shared" ref="A12:A40" si="1">A11+1</f>
        <v>46025</v>
      </c>
      <c r="B12" s="46">
        <f t="shared" si="0"/>
        <v>46025</v>
      </c>
      <c r="C12" s="11"/>
      <c r="D12" s="11"/>
      <c r="E12" s="11"/>
      <c r="F12" s="22">
        <f>((D12-C12)*24)-((1/60)*E12)</f>
        <v>0</v>
      </c>
      <c r="G12" s="9"/>
      <c r="H12" s="9"/>
      <c r="I12" s="9"/>
      <c r="J12" s="1"/>
    </row>
    <row r="13" spans="1:10" ht="16.5" x14ac:dyDescent="0.3">
      <c r="A13" s="51">
        <f t="shared" si="1"/>
        <v>46026</v>
      </c>
      <c r="B13" s="46">
        <f t="shared" si="0"/>
        <v>46026</v>
      </c>
      <c r="C13" s="11"/>
      <c r="D13" s="11"/>
      <c r="E13" s="5"/>
      <c r="F13" s="22">
        <f t="shared" ref="F13:F40" si="2">((D13-C13)*24)-((1/60)*E13)</f>
        <v>0</v>
      </c>
      <c r="G13" s="9"/>
      <c r="H13" s="9"/>
      <c r="I13" s="9"/>
      <c r="J13" s="1"/>
    </row>
    <row r="14" spans="1:10" ht="16.5" x14ac:dyDescent="0.3">
      <c r="A14" s="51">
        <f t="shared" si="1"/>
        <v>46027</v>
      </c>
      <c r="B14" s="46">
        <f t="shared" si="0"/>
        <v>46027</v>
      </c>
      <c r="C14" s="11"/>
      <c r="D14" s="11"/>
      <c r="E14" s="5"/>
      <c r="F14" s="22">
        <f t="shared" si="2"/>
        <v>0</v>
      </c>
      <c r="G14" s="9"/>
      <c r="H14" s="9"/>
      <c r="I14" s="9"/>
      <c r="J14" s="1"/>
    </row>
    <row r="15" spans="1:10" ht="16.5" x14ac:dyDescent="0.3">
      <c r="A15" s="51">
        <f t="shared" si="1"/>
        <v>46028</v>
      </c>
      <c r="B15" s="46">
        <f t="shared" si="0"/>
        <v>46028</v>
      </c>
      <c r="C15" s="11"/>
      <c r="D15" s="11"/>
      <c r="E15" s="5"/>
      <c r="F15" s="22">
        <f t="shared" si="2"/>
        <v>0</v>
      </c>
      <c r="G15" s="9"/>
      <c r="H15" s="9"/>
      <c r="I15" s="52"/>
      <c r="J15" s="1"/>
    </row>
    <row r="16" spans="1:10" ht="16.5" x14ac:dyDescent="0.3">
      <c r="A16" s="51">
        <f t="shared" si="1"/>
        <v>46029</v>
      </c>
      <c r="B16" s="46">
        <f t="shared" si="0"/>
        <v>46029</v>
      </c>
      <c r="C16" s="11"/>
      <c r="D16" s="11"/>
      <c r="E16" s="5"/>
      <c r="F16" s="22">
        <f t="shared" si="2"/>
        <v>0</v>
      </c>
      <c r="G16" s="9"/>
      <c r="H16" s="9"/>
      <c r="I16" s="9"/>
      <c r="J16" s="1"/>
    </row>
    <row r="17" spans="1:10" ht="16.5" x14ac:dyDescent="0.3">
      <c r="A17" s="51">
        <f t="shared" si="1"/>
        <v>46030</v>
      </c>
      <c r="B17" s="46">
        <f t="shared" si="0"/>
        <v>46030</v>
      </c>
      <c r="C17" s="11"/>
      <c r="D17" s="11"/>
      <c r="E17" s="5"/>
      <c r="F17" s="22">
        <f t="shared" si="2"/>
        <v>0</v>
      </c>
      <c r="G17" s="9"/>
      <c r="H17" s="9"/>
      <c r="I17" s="9"/>
      <c r="J17" s="1"/>
    </row>
    <row r="18" spans="1:10" ht="16.5" x14ac:dyDescent="0.3">
      <c r="A18" s="51">
        <f t="shared" si="1"/>
        <v>46031</v>
      </c>
      <c r="B18" s="46">
        <f t="shared" si="0"/>
        <v>46031</v>
      </c>
      <c r="C18" s="11"/>
      <c r="D18" s="11"/>
      <c r="E18" s="5"/>
      <c r="F18" s="22">
        <f t="shared" si="2"/>
        <v>0</v>
      </c>
      <c r="G18" s="9"/>
      <c r="H18" s="9"/>
      <c r="I18" s="9"/>
      <c r="J18" s="1"/>
    </row>
    <row r="19" spans="1:10" ht="16.5" x14ac:dyDescent="0.3">
      <c r="A19" s="51">
        <f t="shared" si="1"/>
        <v>46032</v>
      </c>
      <c r="B19" s="46">
        <f t="shared" si="0"/>
        <v>46032</v>
      </c>
      <c r="C19" s="11"/>
      <c r="D19" s="11"/>
      <c r="E19" s="5"/>
      <c r="F19" s="22">
        <f t="shared" si="2"/>
        <v>0</v>
      </c>
      <c r="G19" s="9"/>
      <c r="H19" s="9"/>
      <c r="I19" s="9"/>
      <c r="J19" s="1"/>
    </row>
    <row r="20" spans="1:10" ht="16.5" x14ac:dyDescent="0.3">
      <c r="A20" s="51">
        <f t="shared" si="1"/>
        <v>46033</v>
      </c>
      <c r="B20" s="46">
        <f t="shared" si="0"/>
        <v>46033</v>
      </c>
      <c r="C20" s="11"/>
      <c r="D20" s="11"/>
      <c r="E20" s="5"/>
      <c r="F20" s="22">
        <f t="shared" si="2"/>
        <v>0</v>
      </c>
      <c r="G20" s="9"/>
      <c r="H20" s="9"/>
      <c r="I20" s="9"/>
      <c r="J20" s="1"/>
    </row>
    <row r="21" spans="1:10" ht="16.5" x14ac:dyDescent="0.3">
      <c r="A21" s="51">
        <f t="shared" si="1"/>
        <v>46034</v>
      </c>
      <c r="B21" s="46">
        <f t="shared" si="0"/>
        <v>46034</v>
      </c>
      <c r="C21" s="11"/>
      <c r="D21" s="11"/>
      <c r="E21" s="5"/>
      <c r="F21" s="22">
        <f t="shared" si="2"/>
        <v>0</v>
      </c>
      <c r="G21" s="9"/>
      <c r="H21" s="9"/>
      <c r="I21" s="9"/>
      <c r="J21" s="1"/>
    </row>
    <row r="22" spans="1:10" ht="16.5" x14ac:dyDescent="0.3">
      <c r="A22" s="51">
        <f t="shared" si="1"/>
        <v>46035</v>
      </c>
      <c r="B22" s="46">
        <f t="shared" si="0"/>
        <v>46035</v>
      </c>
      <c r="C22" s="11"/>
      <c r="D22" s="11"/>
      <c r="E22" s="5"/>
      <c r="F22" s="22">
        <f t="shared" si="2"/>
        <v>0</v>
      </c>
      <c r="G22" s="9"/>
      <c r="H22" s="9"/>
      <c r="I22" s="9"/>
      <c r="J22" s="1"/>
    </row>
    <row r="23" spans="1:10" ht="16.5" x14ac:dyDescent="0.3">
      <c r="A23" s="51">
        <f t="shared" si="1"/>
        <v>46036</v>
      </c>
      <c r="B23" s="46">
        <f t="shared" si="0"/>
        <v>46036</v>
      </c>
      <c r="C23" s="11"/>
      <c r="D23" s="11"/>
      <c r="E23" s="5"/>
      <c r="F23" s="22">
        <f t="shared" si="2"/>
        <v>0</v>
      </c>
      <c r="G23" s="9"/>
      <c r="H23" s="9"/>
      <c r="I23" s="9"/>
      <c r="J23" s="1"/>
    </row>
    <row r="24" spans="1:10" ht="16.5" x14ac:dyDescent="0.3">
      <c r="A24" s="51">
        <f t="shared" si="1"/>
        <v>46037</v>
      </c>
      <c r="B24" s="46">
        <f t="shared" si="0"/>
        <v>46037</v>
      </c>
      <c r="C24" s="11"/>
      <c r="D24" s="11"/>
      <c r="E24" s="5"/>
      <c r="F24" s="22">
        <f t="shared" si="2"/>
        <v>0</v>
      </c>
      <c r="G24" s="9"/>
      <c r="H24" s="9"/>
      <c r="I24" s="9"/>
      <c r="J24" s="1"/>
    </row>
    <row r="25" spans="1:10" ht="16.5" x14ac:dyDescent="0.3">
      <c r="A25" s="51">
        <f t="shared" si="1"/>
        <v>46038</v>
      </c>
      <c r="B25" s="46">
        <f t="shared" si="0"/>
        <v>46038</v>
      </c>
      <c r="C25" s="11"/>
      <c r="D25" s="11"/>
      <c r="E25" s="5"/>
      <c r="F25" s="22">
        <f t="shared" si="2"/>
        <v>0</v>
      </c>
      <c r="G25" s="9"/>
      <c r="H25" s="9"/>
      <c r="I25" s="9"/>
      <c r="J25" s="1"/>
    </row>
    <row r="26" spans="1:10" ht="16.5" x14ac:dyDescent="0.3">
      <c r="A26" s="51">
        <f t="shared" si="1"/>
        <v>46039</v>
      </c>
      <c r="B26" s="46">
        <f t="shared" si="0"/>
        <v>46039</v>
      </c>
      <c r="C26" s="11"/>
      <c r="D26" s="11"/>
      <c r="E26" s="5"/>
      <c r="F26" s="22">
        <f t="shared" si="2"/>
        <v>0</v>
      </c>
      <c r="G26" s="9"/>
      <c r="H26" s="9"/>
      <c r="I26" s="9"/>
      <c r="J26" s="1"/>
    </row>
    <row r="27" spans="1:10" ht="16.5" x14ac:dyDescent="0.3">
      <c r="A27" s="51">
        <f t="shared" si="1"/>
        <v>46040</v>
      </c>
      <c r="B27" s="46">
        <f t="shared" si="0"/>
        <v>46040</v>
      </c>
      <c r="C27" s="11"/>
      <c r="D27" s="11"/>
      <c r="E27" s="5"/>
      <c r="F27" s="22">
        <f t="shared" si="2"/>
        <v>0</v>
      </c>
      <c r="G27" s="9"/>
      <c r="H27" s="9"/>
      <c r="I27" s="9"/>
      <c r="J27" s="1"/>
    </row>
    <row r="28" spans="1:10" ht="16.5" x14ac:dyDescent="0.3">
      <c r="A28" s="51">
        <f t="shared" si="1"/>
        <v>46041</v>
      </c>
      <c r="B28" s="46">
        <f t="shared" si="0"/>
        <v>46041</v>
      </c>
      <c r="C28" s="11"/>
      <c r="D28" s="11"/>
      <c r="E28" s="5"/>
      <c r="F28" s="22">
        <f t="shared" si="2"/>
        <v>0</v>
      </c>
      <c r="G28" s="9"/>
      <c r="H28" s="9"/>
      <c r="I28" s="9"/>
      <c r="J28" s="1"/>
    </row>
    <row r="29" spans="1:10" ht="16.5" x14ac:dyDescent="0.3">
      <c r="A29" s="51">
        <f t="shared" si="1"/>
        <v>46042</v>
      </c>
      <c r="B29" s="46">
        <f t="shared" si="0"/>
        <v>46042</v>
      </c>
      <c r="C29" s="11"/>
      <c r="D29" s="11"/>
      <c r="E29" s="5"/>
      <c r="F29" s="22">
        <f t="shared" si="2"/>
        <v>0</v>
      </c>
      <c r="G29" s="9"/>
      <c r="H29" s="9"/>
      <c r="I29" s="9"/>
      <c r="J29" s="1"/>
    </row>
    <row r="30" spans="1:10" ht="16.5" x14ac:dyDescent="0.3">
      <c r="A30" s="51">
        <f t="shared" si="1"/>
        <v>46043</v>
      </c>
      <c r="B30" s="46">
        <f t="shared" si="0"/>
        <v>46043</v>
      </c>
      <c r="C30" s="11"/>
      <c r="D30" s="11"/>
      <c r="E30" s="5"/>
      <c r="F30" s="22">
        <f t="shared" si="2"/>
        <v>0</v>
      </c>
      <c r="G30" s="9"/>
      <c r="H30" s="9"/>
      <c r="I30" s="9"/>
      <c r="J30" s="1"/>
    </row>
    <row r="31" spans="1:10" ht="16.5" x14ac:dyDescent="0.3">
      <c r="A31" s="51">
        <f t="shared" si="1"/>
        <v>46044</v>
      </c>
      <c r="B31" s="46">
        <f t="shared" si="0"/>
        <v>46044</v>
      </c>
      <c r="C31" s="11"/>
      <c r="D31" s="11"/>
      <c r="E31" s="5"/>
      <c r="F31" s="22">
        <f t="shared" si="2"/>
        <v>0</v>
      </c>
      <c r="G31" s="9"/>
      <c r="H31" s="9"/>
      <c r="I31" s="9"/>
      <c r="J31" s="1"/>
    </row>
    <row r="32" spans="1:10" ht="16.5" x14ac:dyDescent="0.3">
      <c r="A32" s="51">
        <f t="shared" si="1"/>
        <v>46045</v>
      </c>
      <c r="B32" s="46">
        <f t="shared" si="0"/>
        <v>46045</v>
      </c>
      <c r="C32" s="11"/>
      <c r="D32" s="11"/>
      <c r="E32" s="5"/>
      <c r="F32" s="22">
        <f t="shared" si="2"/>
        <v>0</v>
      </c>
      <c r="G32" s="9"/>
      <c r="H32" s="9"/>
      <c r="I32" s="9"/>
      <c r="J32" s="1"/>
    </row>
    <row r="33" spans="1:10" ht="16.5" x14ac:dyDescent="0.3">
      <c r="A33" s="51">
        <f t="shared" si="1"/>
        <v>46046</v>
      </c>
      <c r="B33" s="46">
        <f t="shared" si="0"/>
        <v>46046</v>
      </c>
      <c r="C33" s="11"/>
      <c r="D33" s="11"/>
      <c r="E33" s="5"/>
      <c r="F33" s="22">
        <f t="shared" si="2"/>
        <v>0</v>
      </c>
      <c r="G33" s="9"/>
      <c r="H33" s="9"/>
      <c r="I33" s="9"/>
      <c r="J33" s="1"/>
    </row>
    <row r="34" spans="1:10" ht="16.5" x14ac:dyDescent="0.3">
      <c r="A34" s="51">
        <f t="shared" si="1"/>
        <v>46047</v>
      </c>
      <c r="B34" s="46">
        <f t="shared" si="0"/>
        <v>46047</v>
      </c>
      <c r="C34" s="11"/>
      <c r="D34" s="11"/>
      <c r="E34" s="5"/>
      <c r="F34" s="22">
        <f t="shared" si="2"/>
        <v>0</v>
      </c>
      <c r="G34" s="9"/>
      <c r="H34" s="9"/>
      <c r="I34" s="9"/>
      <c r="J34" s="1"/>
    </row>
    <row r="35" spans="1:10" ht="16.5" x14ac:dyDescent="0.3">
      <c r="A35" s="51">
        <f t="shared" si="1"/>
        <v>46048</v>
      </c>
      <c r="B35" s="46">
        <f t="shared" si="0"/>
        <v>46048</v>
      </c>
      <c r="C35" s="11"/>
      <c r="D35" s="11"/>
      <c r="E35" s="5"/>
      <c r="F35" s="22">
        <f t="shared" si="2"/>
        <v>0</v>
      </c>
      <c r="G35" s="9"/>
      <c r="H35" s="9"/>
      <c r="I35" s="9"/>
      <c r="J35" s="1"/>
    </row>
    <row r="36" spans="1:10" ht="16.5" x14ac:dyDescent="0.3">
      <c r="A36" s="51">
        <f t="shared" si="1"/>
        <v>46049</v>
      </c>
      <c r="B36" s="46">
        <f t="shared" si="0"/>
        <v>46049</v>
      </c>
      <c r="C36" s="11"/>
      <c r="D36" s="11"/>
      <c r="E36" s="5"/>
      <c r="F36" s="22">
        <f>((D36-C36)*24)-((1/60)*E36)</f>
        <v>0</v>
      </c>
      <c r="G36" s="9"/>
      <c r="H36" s="9"/>
      <c r="I36" s="9"/>
      <c r="J36" s="1"/>
    </row>
    <row r="37" spans="1:10" ht="16.5" x14ac:dyDescent="0.3">
      <c r="A37" s="51">
        <f t="shared" si="1"/>
        <v>46050</v>
      </c>
      <c r="B37" s="46">
        <f t="shared" si="0"/>
        <v>46050</v>
      </c>
      <c r="C37" s="11"/>
      <c r="D37" s="11"/>
      <c r="E37" s="5"/>
      <c r="F37" s="22">
        <f>((D37-C37)*24)-((1/60)*E37)</f>
        <v>0</v>
      </c>
      <c r="G37" s="9"/>
      <c r="H37" s="9"/>
      <c r="I37" s="9"/>
      <c r="J37" s="1"/>
    </row>
    <row r="38" spans="1:10" ht="16.5" x14ac:dyDescent="0.3">
      <c r="A38" s="51">
        <f t="shared" si="1"/>
        <v>46051</v>
      </c>
      <c r="B38" s="46">
        <f t="shared" si="0"/>
        <v>46051</v>
      </c>
      <c r="C38" s="11"/>
      <c r="D38" s="11"/>
      <c r="E38" s="5"/>
      <c r="F38" s="22">
        <f>((D38-C38)*24)-((1/60)*E38)</f>
        <v>0</v>
      </c>
      <c r="G38" s="9"/>
      <c r="H38" s="9"/>
      <c r="I38" s="9"/>
      <c r="J38" s="1"/>
    </row>
    <row r="39" spans="1:10" ht="16.5" x14ac:dyDescent="0.3">
      <c r="A39" s="51">
        <f t="shared" si="1"/>
        <v>46052</v>
      </c>
      <c r="B39" s="46">
        <f t="shared" si="0"/>
        <v>46052</v>
      </c>
      <c r="C39" s="11"/>
      <c r="D39" s="11"/>
      <c r="E39" s="5"/>
      <c r="F39" s="22">
        <f t="shared" si="2"/>
        <v>0</v>
      </c>
      <c r="G39" s="9"/>
      <c r="H39" s="9"/>
      <c r="I39" s="9"/>
      <c r="J39" s="1"/>
    </row>
    <row r="40" spans="1:10" ht="16.5" x14ac:dyDescent="0.25">
      <c r="A40" s="51">
        <f t="shared" si="1"/>
        <v>46053</v>
      </c>
      <c r="B40" s="53">
        <f t="shared" si="0"/>
        <v>46053</v>
      </c>
      <c r="C40" s="54"/>
      <c r="D40" s="54"/>
      <c r="E40" s="55"/>
      <c r="F40" s="30">
        <f t="shared" si="2"/>
        <v>0</v>
      </c>
      <c r="G40" s="56"/>
      <c r="H40" s="56"/>
      <c r="I40" s="9"/>
    </row>
    <row r="41" spans="1:10" ht="15.75" customHeight="1" x14ac:dyDescent="0.25">
      <c r="A41" s="305" t="s">
        <v>48</v>
      </c>
      <c r="B41" s="306"/>
      <c r="C41" s="307"/>
      <c r="D41" s="303"/>
      <c r="E41" s="304"/>
      <c r="F41" s="57"/>
      <c r="G41" s="58"/>
      <c r="H41" s="59"/>
      <c r="I41" s="9"/>
    </row>
    <row r="42" spans="1:10" ht="16.5" x14ac:dyDescent="0.25">
      <c r="A42" s="308"/>
      <c r="B42" s="309"/>
      <c r="C42" s="310"/>
      <c r="D42" s="301"/>
      <c r="E42" s="302"/>
      <c r="F42" s="60">
        <f>SUM(F10:F40)+G42+H42</f>
        <v>0</v>
      </c>
      <c r="G42" s="61">
        <f>SUM(G12:G40)</f>
        <v>0</v>
      </c>
      <c r="H42" s="61">
        <f>SUM(H10:H40)</f>
        <v>0</v>
      </c>
      <c r="I42" s="62">
        <f>SUM(I11:I40)</f>
        <v>0</v>
      </c>
    </row>
    <row r="43" spans="1:10" ht="16.5" x14ac:dyDescent="0.25">
      <c r="A43" s="63" t="s">
        <v>47</v>
      </c>
      <c r="B43" s="63"/>
      <c r="C43" s="63"/>
      <c r="D43" s="64" t="s">
        <v>56</v>
      </c>
      <c r="E43" s="64"/>
      <c r="F43" s="30">
        <f>F7-F42</f>
        <v>111</v>
      </c>
      <c r="G43" s="65"/>
      <c r="H43" s="65" t="s">
        <v>49</v>
      </c>
      <c r="I43" s="32">
        <f>F6-I42</f>
        <v>9</v>
      </c>
    </row>
    <row r="44" spans="1:10" ht="16.5" thickBot="1" x14ac:dyDescent="0.3">
      <c r="A44" s="66"/>
      <c r="B44" s="67"/>
      <c r="C44" s="68"/>
      <c r="D44" s="69"/>
      <c r="E44" s="70"/>
      <c r="F44" s="70"/>
      <c r="G44" s="71"/>
      <c r="H44" s="71"/>
      <c r="I44" s="71"/>
    </row>
    <row r="45" spans="1:10" ht="16.5" x14ac:dyDescent="0.25">
      <c r="A45" s="72" t="s">
        <v>21</v>
      </c>
      <c r="B45" s="73"/>
      <c r="C45" s="74"/>
      <c r="D45" s="297" t="s">
        <v>22</v>
      </c>
      <c r="E45" s="297"/>
      <c r="F45" s="297"/>
      <c r="G45" s="75" t="s">
        <v>39</v>
      </c>
      <c r="H45" s="76"/>
      <c r="I45" s="77"/>
    </row>
    <row r="46" spans="1:10" ht="16.5" x14ac:dyDescent="0.25">
      <c r="A46" s="78" t="s">
        <v>72</v>
      </c>
      <c r="B46" s="79"/>
      <c r="C46" s="79"/>
      <c r="D46" s="80"/>
      <c r="E46" s="81"/>
      <c r="F46" s="81"/>
      <c r="G46" s="76"/>
      <c r="H46" s="76"/>
      <c r="I46" s="77"/>
    </row>
    <row r="47" spans="1:10" x14ac:dyDescent="0.25">
      <c r="A47" s="16"/>
    </row>
  </sheetData>
  <mergeCells count="14">
    <mergeCell ref="D45:F45"/>
    <mergeCell ref="A2:F2"/>
    <mergeCell ref="D42:E42"/>
    <mergeCell ref="D41:E41"/>
    <mergeCell ref="A41:C42"/>
    <mergeCell ref="A6:B6"/>
    <mergeCell ref="D6:E6"/>
    <mergeCell ref="A8:B8"/>
    <mergeCell ref="G8:I8"/>
    <mergeCell ref="A1:F1"/>
    <mergeCell ref="A3:B3"/>
    <mergeCell ref="B4:C4"/>
    <mergeCell ref="E4:F4"/>
    <mergeCell ref="G1:I6"/>
  </mergeCells>
  <pageMargins left="0.25" right="0.25" top="0.75" bottom="0.75" header="0.3" footer="0.3"/>
  <pageSetup paperSize="9" scale="8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J48"/>
  <sheetViews>
    <sheetView topLeftCell="A19" zoomScale="90" zoomScaleNormal="90" workbookViewId="0">
      <selection activeCell="F41" sqref="F41"/>
    </sheetView>
  </sheetViews>
  <sheetFormatPr baseColWidth="10" defaultRowHeight="15" x14ac:dyDescent="0.25"/>
  <cols>
    <col min="2" max="2" width="8.28515625" customWidth="1"/>
    <col min="3" max="3" width="11.28515625" customWidth="1"/>
    <col min="4" max="4" width="9.5703125" customWidth="1"/>
    <col min="7" max="7" width="11.85546875" customWidth="1"/>
    <col min="8" max="8" width="11.42578125" customWidth="1"/>
    <col min="9" max="9" width="9.7109375" customWidth="1"/>
  </cols>
  <sheetData>
    <row r="1" spans="1:10" ht="21" customHeight="1" x14ac:dyDescent="0.25">
      <c r="A1" s="326" t="s">
        <v>29</v>
      </c>
      <c r="B1" s="326"/>
      <c r="C1" s="326"/>
      <c r="D1" s="326"/>
      <c r="E1" s="326"/>
      <c r="F1" s="326"/>
      <c r="G1" s="292"/>
      <c r="H1" s="292"/>
      <c r="I1" s="293"/>
    </row>
    <row r="2" spans="1:10" ht="21" customHeight="1" thickBot="1" x14ac:dyDescent="0.3">
      <c r="A2" s="334" t="s">
        <v>32</v>
      </c>
      <c r="B2" s="335"/>
      <c r="C2" s="335"/>
      <c r="D2" s="335"/>
      <c r="E2" s="335"/>
      <c r="F2" s="336"/>
      <c r="G2" s="294"/>
      <c r="H2" s="295"/>
      <c r="I2" s="296"/>
      <c r="J2" s="4"/>
    </row>
    <row r="3" spans="1:10" ht="25.9" customHeight="1" x14ac:dyDescent="0.25">
      <c r="A3" s="315" t="str">
        <f>Vertragsdaten!D5</f>
        <v>Name der Hilfskraft</v>
      </c>
      <c r="B3" s="316"/>
      <c r="C3" s="317"/>
      <c r="D3" s="318" t="str">
        <f>Vertragsdaten!D6</f>
        <v>Vorname der Hilfskraft</v>
      </c>
      <c r="E3" s="319"/>
      <c r="F3" s="317"/>
      <c r="G3" s="294"/>
      <c r="H3" s="295"/>
      <c r="I3" s="296"/>
      <c r="J3" s="4"/>
    </row>
    <row r="4" spans="1:10" ht="36.75" customHeight="1" x14ac:dyDescent="0.25">
      <c r="A4" s="106" t="s">
        <v>7</v>
      </c>
      <c r="B4" s="287" t="str">
        <f>Vertragsdaten!D3</f>
        <v>Name des Fachbereichs eingeben</v>
      </c>
      <c r="C4" s="288"/>
      <c r="D4" s="106" t="s">
        <v>8</v>
      </c>
      <c r="E4" s="287" t="str">
        <f>Vertragsdaten!D4</f>
        <v>Name des Fachgebiets eingeben</v>
      </c>
      <c r="F4" s="340"/>
      <c r="G4" s="294"/>
      <c r="H4" s="295"/>
      <c r="I4" s="296"/>
      <c r="J4" s="4"/>
    </row>
    <row r="5" spans="1:10" ht="16.5" x14ac:dyDescent="0.25">
      <c r="A5" s="85" t="s">
        <v>14</v>
      </c>
      <c r="B5" s="31"/>
      <c r="C5" s="86">
        <f>Vertragsdaten!D12</f>
        <v>10</v>
      </c>
      <c r="D5" s="320"/>
      <c r="E5" s="321"/>
      <c r="F5" s="322"/>
      <c r="G5" s="294"/>
      <c r="H5" s="295"/>
      <c r="I5" s="296"/>
      <c r="J5" s="4"/>
    </row>
    <row r="6" spans="1:10" ht="35.25" customHeight="1" x14ac:dyDescent="0.25">
      <c r="A6" s="289" t="s">
        <v>66</v>
      </c>
      <c r="B6" s="337"/>
      <c r="C6" s="87">
        <f>'1.Monat'!F43</f>
        <v>111</v>
      </c>
      <c r="D6" s="338" t="s">
        <v>20</v>
      </c>
      <c r="E6" s="339"/>
      <c r="F6" s="88">
        <f>'1.Monat'!I43</f>
        <v>9</v>
      </c>
      <c r="G6" s="323"/>
      <c r="H6" s="324"/>
      <c r="I6" s="325"/>
      <c r="J6" s="4"/>
    </row>
    <row r="7" spans="1:10" ht="34.5" customHeight="1" x14ac:dyDescent="0.3">
      <c r="A7" s="329">
        <f>EDATE(Vertragsdaten!D8,1)</f>
        <v>46054</v>
      </c>
      <c r="B7" s="329"/>
      <c r="C7" s="38" t="s">
        <v>15</v>
      </c>
      <c r="D7" s="38" t="s">
        <v>16</v>
      </c>
      <c r="E7" s="38" t="s">
        <v>17</v>
      </c>
      <c r="F7" s="38" t="s">
        <v>18</v>
      </c>
      <c r="G7" s="330" t="s">
        <v>27</v>
      </c>
      <c r="H7" s="330"/>
      <c r="I7" s="331"/>
      <c r="J7" s="3"/>
    </row>
    <row r="8" spans="1:10" ht="16.5" x14ac:dyDescent="0.3">
      <c r="A8" s="341"/>
      <c r="B8" s="342"/>
      <c r="C8" s="229"/>
      <c r="D8" s="229"/>
      <c r="E8" s="229"/>
      <c r="F8" s="230"/>
      <c r="G8" s="89" t="s">
        <v>45</v>
      </c>
      <c r="H8" s="89" t="s">
        <v>36</v>
      </c>
      <c r="I8" s="90" t="s">
        <v>37</v>
      </c>
      <c r="J8" s="3"/>
    </row>
    <row r="9" spans="1:10" ht="16.5" x14ac:dyDescent="0.3">
      <c r="A9" s="45">
        <f>A7</f>
        <v>46054</v>
      </c>
      <c r="B9" s="91">
        <f>A9</f>
        <v>46054</v>
      </c>
      <c r="C9" s="11"/>
      <c r="D9" s="11"/>
      <c r="E9" s="5"/>
      <c r="F9" s="22">
        <f>((D9-C9)*24)-((1/60)*E9)</f>
        <v>0</v>
      </c>
      <c r="G9" s="7"/>
      <c r="H9" s="7"/>
      <c r="I9" s="8"/>
      <c r="J9" s="2"/>
    </row>
    <row r="10" spans="1:10" ht="16.5" x14ac:dyDescent="0.3">
      <c r="A10" s="92">
        <f>A9+1</f>
        <v>46055</v>
      </c>
      <c r="B10" s="91">
        <f t="shared" ref="B10:B39" si="0">A10</f>
        <v>46055</v>
      </c>
      <c r="C10" s="11"/>
      <c r="D10" s="11"/>
      <c r="E10" s="5"/>
      <c r="F10" s="22">
        <f>((D10-C10)*24)-((1/60)*E10)</f>
        <v>0</v>
      </c>
      <c r="G10" s="9"/>
      <c r="H10" s="9"/>
      <c r="I10" s="9"/>
      <c r="J10" s="1"/>
    </row>
    <row r="11" spans="1:10" ht="16.5" x14ac:dyDescent="0.3">
      <c r="A11" s="92">
        <f t="shared" ref="A11:A39" si="1">A10+1</f>
        <v>46056</v>
      </c>
      <c r="B11" s="91">
        <f t="shared" si="0"/>
        <v>46056</v>
      </c>
      <c r="C11" s="5"/>
      <c r="D11" s="5"/>
      <c r="E11" s="5"/>
      <c r="F11" s="22">
        <f t="shared" ref="F11:F39" si="2">((D11-C11)*24)-((1/60)*E11)</f>
        <v>0</v>
      </c>
      <c r="G11" s="9"/>
      <c r="H11" s="9"/>
      <c r="I11" s="9"/>
      <c r="J11" s="1"/>
    </row>
    <row r="12" spans="1:10" ht="16.5" x14ac:dyDescent="0.3">
      <c r="A12" s="92">
        <f t="shared" si="1"/>
        <v>46057</v>
      </c>
      <c r="B12" s="91">
        <f t="shared" si="0"/>
        <v>46057</v>
      </c>
      <c r="C12" s="5"/>
      <c r="D12" s="5"/>
      <c r="E12" s="5"/>
      <c r="F12" s="22">
        <f t="shared" si="2"/>
        <v>0</v>
      </c>
      <c r="G12" s="9"/>
      <c r="H12" s="9"/>
      <c r="I12" s="9"/>
      <c r="J12" s="1"/>
    </row>
    <row r="13" spans="1:10" ht="16.5" x14ac:dyDescent="0.3">
      <c r="A13" s="92">
        <f t="shared" si="1"/>
        <v>46058</v>
      </c>
      <c r="B13" s="91">
        <f t="shared" si="0"/>
        <v>46058</v>
      </c>
      <c r="C13" s="5"/>
      <c r="D13" s="5"/>
      <c r="E13" s="5"/>
      <c r="F13" s="22">
        <f t="shared" si="2"/>
        <v>0</v>
      </c>
      <c r="G13" s="9"/>
      <c r="H13" s="9"/>
      <c r="I13" s="9"/>
      <c r="J13" s="1"/>
    </row>
    <row r="14" spans="1:10" ht="16.5" x14ac:dyDescent="0.3">
      <c r="A14" s="92">
        <f t="shared" si="1"/>
        <v>46059</v>
      </c>
      <c r="B14" s="91">
        <f t="shared" si="0"/>
        <v>46059</v>
      </c>
      <c r="C14" s="5"/>
      <c r="D14" s="5"/>
      <c r="E14" s="5"/>
      <c r="F14" s="22">
        <f t="shared" si="2"/>
        <v>0</v>
      </c>
      <c r="G14" s="9"/>
      <c r="H14" s="9"/>
      <c r="I14" s="9"/>
      <c r="J14" s="1"/>
    </row>
    <row r="15" spans="1:10" ht="16.5" x14ac:dyDescent="0.3">
      <c r="A15" s="92">
        <f t="shared" si="1"/>
        <v>46060</v>
      </c>
      <c r="B15" s="91">
        <f t="shared" si="0"/>
        <v>46060</v>
      </c>
      <c r="C15" s="5"/>
      <c r="D15" s="5"/>
      <c r="E15" s="5"/>
      <c r="F15" s="22">
        <f t="shared" si="2"/>
        <v>0</v>
      </c>
      <c r="G15" s="9"/>
      <c r="H15" s="9"/>
      <c r="I15" s="9"/>
      <c r="J15" s="1"/>
    </row>
    <row r="16" spans="1:10" ht="16.5" x14ac:dyDescent="0.3">
      <c r="A16" s="92">
        <f t="shared" si="1"/>
        <v>46061</v>
      </c>
      <c r="B16" s="91">
        <f t="shared" si="0"/>
        <v>46061</v>
      </c>
      <c r="C16" s="5"/>
      <c r="D16" s="5"/>
      <c r="E16" s="5"/>
      <c r="F16" s="22">
        <f t="shared" si="2"/>
        <v>0</v>
      </c>
      <c r="G16" s="9"/>
      <c r="H16" s="9"/>
      <c r="I16" s="9"/>
      <c r="J16" s="1"/>
    </row>
    <row r="17" spans="1:10" ht="16.5" x14ac:dyDescent="0.3">
      <c r="A17" s="92">
        <f t="shared" si="1"/>
        <v>46062</v>
      </c>
      <c r="B17" s="91">
        <f t="shared" si="0"/>
        <v>46062</v>
      </c>
      <c r="C17" s="5"/>
      <c r="D17" s="5"/>
      <c r="E17" s="5"/>
      <c r="F17" s="22">
        <f t="shared" si="2"/>
        <v>0</v>
      </c>
      <c r="G17" s="9"/>
      <c r="H17" s="9"/>
      <c r="I17" s="9"/>
      <c r="J17" s="1"/>
    </row>
    <row r="18" spans="1:10" ht="16.5" x14ac:dyDescent="0.3">
      <c r="A18" s="92">
        <f t="shared" si="1"/>
        <v>46063</v>
      </c>
      <c r="B18" s="91">
        <f t="shared" si="0"/>
        <v>46063</v>
      </c>
      <c r="C18" s="5"/>
      <c r="D18" s="5"/>
      <c r="E18" s="5"/>
      <c r="F18" s="22">
        <f t="shared" si="2"/>
        <v>0</v>
      </c>
      <c r="G18" s="9"/>
      <c r="H18" s="9"/>
      <c r="I18" s="9"/>
      <c r="J18" s="1"/>
    </row>
    <row r="19" spans="1:10" ht="16.5" x14ac:dyDescent="0.3">
      <c r="A19" s="92">
        <f t="shared" si="1"/>
        <v>46064</v>
      </c>
      <c r="B19" s="91">
        <f t="shared" si="0"/>
        <v>46064</v>
      </c>
      <c r="C19" s="5"/>
      <c r="D19" s="5"/>
      <c r="E19" s="5"/>
      <c r="F19" s="22">
        <f t="shared" si="2"/>
        <v>0</v>
      </c>
      <c r="G19" s="9"/>
      <c r="H19" s="9"/>
      <c r="I19" s="9"/>
      <c r="J19" s="1"/>
    </row>
    <row r="20" spans="1:10" ht="16.5" x14ac:dyDescent="0.3">
      <c r="A20" s="92">
        <f t="shared" si="1"/>
        <v>46065</v>
      </c>
      <c r="B20" s="91">
        <f t="shared" si="0"/>
        <v>46065</v>
      </c>
      <c r="C20" s="5"/>
      <c r="D20" s="5"/>
      <c r="E20" s="5"/>
      <c r="F20" s="22">
        <f t="shared" si="2"/>
        <v>0</v>
      </c>
      <c r="G20" s="9"/>
      <c r="H20" s="9"/>
      <c r="I20" s="9"/>
      <c r="J20" s="1"/>
    </row>
    <row r="21" spans="1:10" ht="16.5" x14ac:dyDescent="0.3">
      <c r="A21" s="92">
        <f t="shared" si="1"/>
        <v>46066</v>
      </c>
      <c r="B21" s="91">
        <f t="shared" si="0"/>
        <v>46066</v>
      </c>
      <c r="C21" s="5"/>
      <c r="D21" s="5"/>
      <c r="E21" s="5"/>
      <c r="F21" s="22">
        <f t="shared" si="2"/>
        <v>0</v>
      </c>
      <c r="G21" s="9"/>
      <c r="H21" s="9"/>
      <c r="I21" s="9"/>
      <c r="J21" s="1"/>
    </row>
    <row r="22" spans="1:10" ht="16.5" x14ac:dyDescent="0.3">
      <c r="A22" s="92">
        <f t="shared" si="1"/>
        <v>46067</v>
      </c>
      <c r="B22" s="91">
        <f t="shared" si="0"/>
        <v>46067</v>
      </c>
      <c r="C22" s="5"/>
      <c r="D22" s="5"/>
      <c r="E22" s="5"/>
      <c r="F22" s="22">
        <f t="shared" si="2"/>
        <v>0</v>
      </c>
      <c r="G22" s="9"/>
      <c r="H22" s="9"/>
      <c r="I22" s="9"/>
      <c r="J22" s="1"/>
    </row>
    <row r="23" spans="1:10" ht="16.5" x14ac:dyDescent="0.3">
      <c r="A23" s="92">
        <f t="shared" si="1"/>
        <v>46068</v>
      </c>
      <c r="B23" s="91">
        <f t="shared" si="0"/>
        <v>46068</v>
      </c>
      <c r="C23" s="5"/>
      <c r="D23" s="5"/>
      <c r="E23" s="5"/>
      <c r="F23" s="22">
        <f t="shared" si="2"/>
        <v>0</v>
      </c>
      <c r="G23" s="9"/>
      <c r="H23" s="9"/>
      <c r="I23" s="9"/>
      <c r="J23" s="1"/>
    </row>
    <row r="24" spans="1:10" ht="16.5" x14ac:dyDescent="0.3">
      <c r="A24" s="92">
        <f t="shared" si="1"/>
        <v>46069</v>
      </c>
      <c r="B24" s="91">
        <f t="shared" si="0"/>
        <v>46069</v>
      </c>
      <c r="C24" s="5"/>
      <c r="D24" s="5"/>
      <c r="E24" s="5"/>
      <c r="F24" s="22">
        <f t="shared" si="2"/>
        <v>0</v>
      </c>
      <c r="G24" s="9"/>
      <c r="H24" s="9"/>
      <c r="I24" s="9"/>
      <c r="J24" s="1"/>
    </row>
    <row r="25" spans="1:10" ht="16.5" x14ac:dyDescent="0.3">
      <c r="A25" s="92">
        <f t="shared" si="1"/>
        <v>46070</v>
      </c>
      <c r="B25" s="91">
        <f t="shared" si="0"/>
        <v>46070</v>
      </c>
      <c r="C25" s="5"/>
      <c r="D25" s="5"/>
      <c r="E25" s="5"/>
      <c r="F25" s="22">
        <f t="shared" si="2"/>
        <v>0</v>
      </c>
      <c r="G25" s="9"/>
      <c r="H25" s="9"/>
      <c r="I25" s="9"/>
      <c r="J25" s="1"/>
    </row>
    <row r="26" spans="1:10" ht="16.5" x14ac:dyDescent="0.3">
      <c r="A26" s="92">
        <f t="shared" si="1"/>
        <v>46071</v>
      </c>
      <c r="B26" s="91">
        <f t="shared" si="0"/>
        <v>46071</v>
      </c>
      <c r="C26" s="5"/>
      <c r="D26" s="5"/>
      <c r="E26" s="5"/>
      <c r="F26" s="22">
        <f t="shared" si="2"/>
        <v>0</v>
      </c>
      <c r="G26" s="9"/>
      <c r="H26" s="9"/>
      <c r="I26" s="9"/>
      <c r="J26" s="1"/>
    </row>
    <row r="27" spans="1:10" ht="16.5" x14ac:dyDescent="0.3">
      <c r="A27" s="92">
        <f t="shared" si="1"/>
        <v>46072</v>
      </c>
      <c r="B27" s="91">
        <f t="shared" si="0"/>
        <v>46072</v>
      </c>
      <c r="C27" s="5"/>
      <c r="D27" s="5"/>
      <c r="E27" s="5"/>
      <c r="F27" s="22">
        <f t="shared" si="2"/>
        <v>0</v>
      </c>
      <c r="G27" s="9"/>
      <c r="H27" s="9"/>
      <c r="I27" s="9"/>
      <c r="J27" s="1"/>
    </row>
    <row r="28" spans="1:10" ht="16.5" x14ac:dyDescent="0.3">
      <c r="A28" s="92">
        <f t="shared" si="1"/>
        <v>46073</v>
      </c>
      <c r="B28" s="91">
        <f t="shared" si="0"/>
        <v>46073</v>
      </c>
      <c r="C28" s="5"/>
      <c r="D28" s="5"/>
      <c r="E28" s="5"/>
      <c r="F28" s="22">
        <f t="shared" si="2"/>
        <v>0</v>
      </c>
      <c r="G28" s="9"/>
      <c r="H28" s="9"/>
      <c r="I28" s="9"/>
      <c r="J28" s="1"/>
    </row>
    <row r="29" spans="1:10" ht="16.5" x14ac:dyDescent="0.3">
      <c r="A29" s="92">
        <f t="shared" si="1"/>
        <v>46074</v>
      </c>
      <c r="B29" s="91">
        <f t="shared" si="0"/>
        <v>46074</v>
      </c>
      <c r="C29" s="5"/>
      <c r="D29" s="5"/>
      <c r="E29" s="5"/>
      <c r="F29" s="22">
        <f>((D29-C29)*24)-((1/60)*E29)</f>
        <v>0</v>
      </c>
      <c r="G29" s="9"/>
      <c r="H29" s="9"/>
      <c r="I29" s="9"/>
      <c r="J29" s="1"/>
    </row>
    <row r="30" spans="1:10" ht="16.5" x14ac:dyDescent="0.3">
      <c r="A30" s="92">
        <f t="shared" si="1"/>
        <v>46075</v>
      </c>
      <c r="B30" s="91">
        <f t="shared" si="0"/>
        <v>46075</v>
      </c>
      <c r="C30" s="5"/>
      <c r="D30" s="5"/>
      <c r="E30" s="5"/>
      <c r="F30" s="22">
        <f t="shared" si="2"/>
        <v>0</v>
      </c>
      <c r="G30" s="9"/>
      <c r="H30" s="9"/>
      <c r="I30" s="9"/>
      <c r="J30" s="1"/>
    </row>
    <row r="31" spans="1:10" ht="16.5" x14ac:dyDescent="0.3">
      <c r="A31" s="92">
        <f t="shared" si="1"/>
        <v>46076</v>
      </c>
      <c r="B31" s="91">
        <f t="shared" si="0"/>
        <v>46076</v>
      </c>
      <c r="C31" s="5"/>
      <c r="D31" s="5"/>
      <c r="E31" s="5"/>
      <c r="F31" s="22">
        <f t="shared" si="2"/>
        <v>0</v>
      </c>
      <c r="G31" s="9"/>
      <c r="H31" s="9"/>
      <c r="I31" s="9"/>
      <c r="J31" s="1"/>
    </row>
    <row r="32" spans="1:10" ht="16.5" x14ac:dyDescent="0.3">
      <c r="A32" s="92">
        <f t="shared" si="1"/>
        <v>46077</v>
      </c>
      <c r="B32" s="91">
        <f t="shared" si="0"/>
        <v>46077</v>
      </c>
      <c r="C32" s="5"/>
      <c r="D32" s="5"/>
      <c r="E32" s="5"/>
      <c r="F32" s="22">
        <f t="shared" si="2"/>
        <v>0</v>
      </c>
      <c r="G32" s="9"/>
      <c r="H32" s="9"/>
      <c r="I32" s="9"/>
      <c r="J32" s="1"/>
    </row>
    <row r="33" spans="1:10" ht="16.5" x14ac:dyDescent="0.3">
      <c r="A33" s="92">
        <f t="shared" si="1"/>
        <v>46078</v>
      </c>
      <c r="B33" s="91">
        <f t="shared" si="0"/>
        <v>46078</v>
      </c>
      <c r="C33" s="5"/>
      <c r="D33" s="5"/>
      <c r="E33" s="5"/>
      <c r="F33" s="22">
        <f t="shared" si="2"/>
        <v>0</v>
      </c>
      <c r="G33" s="9"/>
      <c r="H33" s="9"/>
      <c r="I33" s="9"/>
      <c r="J33" s="1"/>
    </row>
    <row r="34" spans="1:10" ht="16.5" x14ac:dyDescent="0.3">
      <c r="A34" s="92">
        <f t="shared" si="1"/>
        <v>46079</v>
      </c>
      <c r="B34" s="91">
        <f t="shared" si="0"/>
        <v>46079</v>
      </c>
      <c r="C34" s="5"/>
      <c r="D34" s="5"/>
      <c r="E34" s="5"/>
      <c r="F34" s="22">
        <f t="shared" si="2"/>
        <v>0</v>
      </c>
      <c r="G34" s="9"/>
      <c r="H34" s="9"/>
      <c r="I34" s="9"/>
      <c r="J34" s="1"/>
    </row>
    <row r="35" spans="1:10" ht="16.5" x14ac:dyDescent="0.3">
      <c r="A35" s="92">
        <f t="shared" si="1"/>
        <v>46080</v>
      </c>
      <c r="B35" s="91">
        <f t="shared" si="0"/>
        <v>46080</v>
      </c>
      <c r="C35" s="5"/>
      <c r="D35" s="5"/>
      <c r="E35" s="5"/>
      <c r="F35" s="22">
        <f t="shared" si="2"/>
        <v>0</v>
      </c>
      <c r="G35" s="9"/>
      <c r="H35" s="9"/>
      <c r="I35" s="9"/>
      <c r="J35" s="1"/>
    </row>
    <row r="36" spans="1:10" ht="16.5" x14ac:dyDescent="0.3">
      <c r="A36" s="92">
        <f t="shared" si="1"/>
        <v>46081</v>
      </c>
      <c r="B36" s="91">
        <f t="shared" si="0"/>
        <v>46081</v>
      </c>
      <c r="C36" s="5"/>
      <c r="D36" s="5"/>
      <c r="E36" s="5"/>
      <c r="F36" s="22">
        <f t="shared" si="2"/>
        <v>0</v>
      </c>
      <c r="G36" s="9"/>
      <c r="H36" s="9"/>
      <c r="I36" s="9"/>
      <c r="J36" s="1"/>
    </row>
    <row r="37" spans="1:10" ht="16.5" x14ac:dyDescent="0.3">
      <c r="A37" s="92">
        <f t="shared" si="1"/>
        <v>46082</v>
      </c>
      <c r="B37" s="91">
        <f t="shared" si="0"/>
        <v>46082</v>
      </c>
      <c r="C37" s="5"/>
      <c r="D37" s="5"/>
      <c r="E37" s="5"/>
      <c r="F37" s="22">
        <f t="shared" si="2"/>
        <v>0</v>
      </c>
      <c r="G37" s="9"/>
      <c r="H37" s="9"/>
      <c r="I37" s="9"/>
      <c r="J37" s="1"/>
    </row>
    <row r="38" spans="1:10" ht="16.5" x14ac:dyDescent="0.3">
      <c r="A38" s="92">
        <f t="shared" si="1"/>
        <v>46083</v>
      </c>
      <c r="B38" s="91">
        <f t="shared" si="0"/>
        <v>46083</v>
      </c>
      <c r="C38" s="5"/>
      <c r="D38" s="5"/>
      <c r="E38" s="5"/>
      <c r="F38" s="22">
        <f t="shared" si="2"/>
        <v>0</v>
      </c>
      <c r="G38" s="9"/>
      <c r="H38" s="9"/>
      <c r="I38" s="9"/>
      <c r="J38" s="1"/>
    </row>
    <row r="39" spans="1:10" ht="15" customHeight="1" x14ac:dyDescent="0.3">
      <c r="A39" s="92">
        <f t="shared" si="1"/>
        <v>46084</v>
      </c>
      <c r="B39" s="91">
        <f t="shared" si="0"/>
        <v>46084</v>
      </c>
      <c r="C39" s="5"/>
      <c r="D39" s="5"/>
      <c r="E39" s="5"/>
      <c r="F39" s="22">
        <f t="shared" si="2"/>
        <v>0</v>
      </c>
      <c r="G39" s="9"/>
      <c r="H39" s="9"/>
      <c r="I39" s="9"/>
      <c r="J39" s="1"/>
    </row>
    <row r="40" spans="1:10" ht="18" customHeight="1" x14ac:dyDescent="0.25">
      <c r="A40" s="332" t="s">
        <v>48</v>
      </c>
      <c r="B40" s="332"/>
      <c r="C40" s="332"/>
      <c r="D40" s="327"/>
      <c r="E40" s="328"/>
      <c r="F40" s="93"/>
      <c r="G40" s="94"/>
      <c r="H40" s="95"/>
      <c r="I40" s="95"/>
    </row>
    <row r="41" spans="1:10" ht="16.5" x14ac:dyDescent="0.25">
      <c r="A41" s="333"/>
      <c r="B41" s="333"/>
      <c r="C41" s="333"/>
      <c r="D41" s="301"/>
      <c r="E41" s="302"/>
      <c r="F41" s="96">
        <f>SUM(F9:F39)+H41+G41</f>
        <v>0</v>
      </c>
      <c r="G41" s="61">
        <f>SUM(G9:G39)</f>
        <v>0</v>
      </c>
      <c r="H41" s="61">
        <f>SUM(H9:H37)</f>
        <v>0</v>
      </c>
      <c r="I41" s="61">
        <f>SUM(I9:I39)</f>
        <v>0</v>
      </c>
    </row>
    <row r="42" spans="1:10" ht="15" customHeight="1" x14ac:dyDescent="0.25">
      <c r="A42" s="77" t="s">
        <v>50</v>
      </c>
      <c r="B42" s="77"/>
      <c r="C42" s="76" t="s">
        <v>56</v>
      </c>
      <c r="D42" s="77"/>
      <c r="E42" s="77"/>
      <c r="F42" s="97">
        <f>C6-F41</f>
        <v>111</v>
      </c>
      <c r="G42" s="76" t="s">
        <v>49</v>
      </c>
      <c r="H42" s="76"/>
      <c r="I42" s="98">
        <f>F6-I41</f>
        <v>9</v>
      </c>
    </row>
    <row r="43" spans="1:10" ht="15" customHeight="1" x14ac:dyDescent="0.25">
      <c r="A43" s="77"/>
      <c r="B43" s="77"/>
      <c r="C43" s="77"/>
      <c r="D43" s="77"/>
      <c r="E43" s="99"/>
      <c r="F43" s="100"/>
      <c r="G43" s="100"/>
      <c r="H43" s="100"/>
      <c r="I43" s="99"/>
    </row>
    <row r="44" spans="1:10" ht="15" customHeight="1" thickBot="1" x14ac:dyDescent="0.3">
      <c r="A44" s="66"/>
      <c r="B44" s="67"/>
      <c r="C44" s="68"/>
      <c r="D44" s="69"/>
      <c r="E44" s="70"/>
      <c r="F44" s="70"/>
      <c r="G44" s="71"/>
      <c r="H44" s="71"/>
      <c r="I44" s="71"/>
    </row>
    <row r="45" spans="1:10" s="1" customFormat="1" ht="16.5" x14ac:dyDescent="0.3">
      <c r="A45" s="72" t="s">
        <v>21</v>
      </c>
      <c r="B45" s="73"/>
      <c r="C45" s="74"/>
      <c r="D45" s="297" t="s">
        <v>22</v>
      </c>
      <c r="E45" s="297"/>
      <c r="F45" s="297"/>
      <c r="G45" s="75" t="s">
        <v>39</v>
      </c>
      <c r="H45" s="75"/>
      <c r="I45" s="75"/>
    </row>
    <row r="46" spans="1:10" x14ac:dyDescent="0.25">
      <c r="A46" s="101"/>
      <c r="B46" s="102"/>
      <c r="C46" s="102"/>
      <c r="D46" s="103"/>
      <c r="E46" s="104"/>
      <c r="F46" s="104"/>
      <c r="G46" s="77"/>
      <c r="H46" s="77"/>
      <c r="I46" s="77"/>
    </row>
    <row r="47" spans="1:10" x14ac:dyDescent="0.25">
      <c r="A47" s="101" t="s">
        <v>73</v>
      </c>
      <c r="B47" s="102"/>
      <c r="C47" s="102"/>
      <c r="D47" s="103"/>
      <c r="E47" s="104"/>
      <c r="F47" s="104"/>
      <c r="G47" s="77"/>
      <c r="H47" s="77"/>
      <c r="I47" s="77"/>
    </row>
    <row r="48" spans="1:10" x14ac:dyDescent="0.25">
      <c r="A48" s="77"/>
      <c r="B48" s="77"/>
      <c r="C48" s="77"/>
      <c r="D48" s="77"/>
      <c r="E48" s="77"/>
      <c r="F48" s="77"/>
      <c r="G48" s="77"/>
      <c r="H48" s="77"/>
      <c r="I48" s="77"/>
    </row>
  </sheetData>
  <mergeCells count="17">
    <mergeCell ref="A8:B8"/>
    <mergeCell ref="A3:C3"/>
    <mergeCell ref="D3:F3"/>
    <mergeCell ref="D5:F5"/>
    <mergeCell ref="D45:F45"/>
    <mergeCell ref="G1:I6"/>
    <mergeCell ref="A1:F1"/>
    <mergeCell ref="D40:E40"/>
    <mergeCell ref="D41:E41"/>
    <mergeCell ref="A7:B7"/>
    <mergeCell ref="G7:I7"/>
    <mergeCell ref="A40:C41"/>
    <mergeCell ref="A2:F2"/>
    <mergeCell ref="A6:B6"/>
    <mergeCell ref="D6:E6"/>
    <mergeCell ref="B4:C4"/>
    <mergeCell ref="E4:F4"/>
  </mergeCells>
  <pageMargins left="0.25" right="0.25" top="0.75" bottom="0.75" header="0.3" footer="0.3"/>
  <pageSetup paperSize="9" scale="8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  <pageSetUpPr fitToPage="1"/>
  </sheetPr>
  <dimension ref="A1:J49"/>
  <sheetViews>
    <sheetView topLeftCell="A14" zoomScale="90" zoomScaleNormal="90" workbookViewId="0">
      <selection activeCell="F42" sqref="F42"/>
    </sheetView>
  </sheetViews>
  <sheetFormatPr baseColWidth="10" defaultRowHeight="15" x14ac:dyDescent="0.25"/>
  <cols>
    <col min="2" max="2" width="10.5703125" customWidth="1"/>
    <col min="3" max="3" width="9.28515625" customWidth="1"/>
    <col min="5" max="5" width="10.28515625" customWidth="1"/>
    <col min="7" max="7" width="11.140625" customWidth="1"/>
    <col min="8" max="8" width="9.5703125" customWidth="1"/>
    <col min="9" max="9" width="12.140625" customWidth="1"/>
  </cols>
  <sheetData>
    <row r="1" spans="1:10" ht="21" customHeight="1" x14ac:dyDescent="0.25">
      <c r="A1" s="326" t="s">
        <v>29</v>
      </c>
      <c r="B1" s="326"/>
      <c r="C1" s="326"/>
      <c r="D1" s="326"/>
      <c r="E1" s="326"/>
      <c r="F1" s="326"/>
      <c r="G1" s="291"/>
      <c r="H1" s="292"/>
      <c r="I1" s="293"/>
    </row>
    <row r="2" spans="1:10" ht="16.5" customHeight="1" thickBot="1" x14ac:dyDescent="0.3">
      <c r="A2" s="334" t="s">
        <v>32</v>
      </c>
      <c r="B2" s="335"/>
      <c r="C2" s="335"/>
      <c r="D2" s="335"/>
      <c r="E2" s="335"/>
      <c r="F2" s="336"/>
      <c r="G2" s="294"/>
      <c r="H2" s="295"/>
      <c r="I2" s="296"/>
      <c r="J2" s="4"/>
    </row>
    <row r="3" spans="1:10" ht="30" customHeight="1" x14ac:dyDescent="0.25">
      <c r="A3" s="315" t="str">
        <f>Vertragsdaten!D5</f>
        <v>Name der Hilfskraft</v>
      </c>
      <c r="B3" s="316"/>
      <c r="C3" s="317"/>
      <c r="D3" s="318" t="str">
        <f>Vertragsdaten!D6</f>
        <v>Vorname der Hilfskraft</v>
      </c>
      <c r="E3" s="319"/>
      <c r="F3" s="317"/>
      <c r="G3" s="294"/>
      <c r="H3" s="295"/>
      <c r="I3" s="296"/>
      <c r="J3" s="4"/>
    </row>
    <row r="4" spans="1:10" ht="34.5" customHeight="1" x14ac:dyDescent="0.25">
      <c r="A4" s="106" t="s">
        <v>7</v>
      </c>
      <c r="B4" s="287" t="str">
        <f>Vertragsdaten!D3</f>
        <v>Name des Fachbereichs eingeben</v>
      </c>
      <c r="C4" s="288"/>
      <c r="D4" s="106" t="s">
        <v>8</v>
      </c>
      <c r="E4" s="287" t="str">
        <f>Vertragsdaten!D4</f>
        <v>Name des Fachgebiets eingeben</v>
      </c>
      <c r="F4" s="340"/>
      <c r="G4" s="294"/>
      <c r="H4" s="295"/>
      <c r="I4" s="296"/>
      <c r="J4" s="4"/>
    </row>
    <row r="5" spans="1:10" ht="16.5" x14ac:dyDescent="0.25">
      <c r="A5" s="348" t="s">
        <v>14</v>
      </c>
      <c r="B5" s="349"/>
      <c r="C5" s="107">
        <f>Vertragsdaten!D12</f>
        <v>10</v>
      </c>
      <c r="D5" s="338"/>
      <c r="E5" s="339"/>
      <c r="F5" s="108"/>
      <c r="G5" s="294"/>
      <c r="H5" s="295"/>
      <c r="I5" s="296"/>
      <c r="J5" s="4"/>
    </row>
    <row r="6" spans="1:10" ht="33" customHeight="1" x14ac:dyDescent="0.25">
      <c r="A6" s="354" t="s">
        <v>55</v>
      </c>
      <c r="B6" s="355"/>
      <c r="C6" s="109">
        <f>'2.Monat'!F42</f>
        <v>111</v>
      </c>
      <c r="D6" s="110" t="s">
        <v>20</v>
      </c>
      <c r="E6" s="111"/>
      <c r="F6" s="112">
        <f>'2.Monat'!I42</f>
        <v>9</v>
      </c>
      <c r="G6" s="113"/>
      <c r="H6" s="114"/>
      <c r="I6" s="115"/>
      <c r="J6" s="21"/>
    </row>
    <row r="7" spans="1:10" ht="15" customHeight="1" x14ac:dyDescent="0.25">
      <c r="A7" s="116"/>
      <c r="B7" s="117"/>
      <c r="C7" s="111"/>
      <c r="D7" s="111"/>
      <c r="E7" s="111"/>
      <c r="F7" s="111"/>
      <c r="G7" s="118"/>
      <c r="H7" s="119"/>
      <c r="I7" s="120"/>
      <c r="J7" s="21"/>
    </row>
    <row r="8" spans="1:10" ht="42" customHeight="1" x14ac:dyDescent="0.3">
      <c r="A8" s="356">
        <f>EDATE(Vertragsdaten!D8,2)</f>
        <v>46082</v>
      </c>
      <c r="B8" s="356"/>
      <c r="C8" s="38" t="s">
        <v>15</v>
      </c>
      <c r="D8" s="38" t="s">
        <v>16</v>
      </c>
      <c r="E8" s="38" t="s">
        <v>17</v>
      </c>
      <c r="F8" s="38" t="s">
        <v>18</v>
      </c>
      <c r="G8" s="343" t="s">
        <v>69</v>
      </c>
      <c r="H8" s="344"/>
      <c r="I8" s="345"/>
      <c r="J8" s="3"/>
    </row>
    <row r="9" spans="1:10" ht="13.15" customHeight="1" x14ac:dyDescent="0.3">
      <c r="A9" s="231"/>
      <c r="B9" s="231"/>
      <c r="C9" s="229"/>
      <c r="D9" s="229"/>
      <c r="E9" s="229"/>
      <c r="F9" s="229"/>
      <c r="G9" s="121" t="s">
        <v>45</v>
      </c>
      <c r="H9" s="122" t="s">
        <v>36</v>
      </c>
      <c r="I9" s="123" t="s">
        <v>37</v>
      </c>
      <c r="J9" s="3"/>
    </row>
    <row r="10" spans="1:10" ht="16.5" x14ac:dyDescent="0.3">
      <c r="A10" s="45">
        <f>A8</f>
        <v>46082</v>
      </c>
      <c r="B10" s="91">
        <f>A10</f>
        <v>46082</v>
      </c>
      <c r="C10" s="11"/>
      <c r="D10" s="11"/>
      <c r="E10" s="5"/>
      <c r="F10" s="124">
        <f>((D10-C10)*24)-((1/60)*E10)</f>
        <v>0</v>
      </c>
      <c r="G10" s="7"/>
      <c r="H10" s="8"/>
      <c r="I10" s="8"/>
      <c r="J10" s="2"/>
    </row>
    <row r="11" spans="1:10" ht="16.5" x14ac:dyDescent="0.3">
      <c r="A11" s="92">
        <f>A10+1</f>
        <v>46083</v>
      </c>
      <c r="B11" s="91">
        <f t="shared" ref="B11:B40" si="0">A11</f>
        <v>46083</v>
      </c>
      <c r="C11" s="5"/>
      <c r="D11" s="5"/>
      <c r="E11" s="5"/>
      <c r="F11" s="124">
        <f>((D11-C11)*24)-((1/60)*E11)</f>
        <v>0</v>
      </c>
      <c r="G11" s="9"/>
      <c r="H11" s="9"/>
      <c r="I11" s="9"/>
      <c r="J11" s="1"/>
    </row>
    <row r="12" spans="1:10" ht="16.5" x14ac:dyDescent="0.3">
      <c r="A12" s="92">
        <f t="shared" ref="A12:A40" si="1">A11+1</f>
        <v>46084</v>
      </c>
      <c r="B12" s="91">
        <f t="shared" si="0"/>
        <v>46084</v>
      </c>
      <c r="C12" s="5"/>
      <c r="D12" s="5"/>
      <c r="E12" s="5"/>
      <c r="F12" s="124">
        <f t="shared" ref="F12:F40" si="2">((D12-C12)*24)-((1/60)*E12)</f>
        <v>0</v>
      </c>
      <c r="G12" s="9"/>
      <c r="H12" s="9"/>
      <c r="I12" s="9"/>
      <c r="J12" s="1"/>
    </row>
    <row r="13" spans="1:10" ht="16.5" x14ac:dyDescent="0.3">
      <c r="A13" s="92">
        <f t="shared" si="1"/>
        <v>46085</v>
      </c>
      <c r="B13" s="91">
        <f t="shared" si="0"/>
        <v>46085</v>
      </c>
      <c r="C13" s="11"/>
      <c r="D13" s="11"/>
      <c r="E13" s="5"/>
      <c r="F13" s="124">
        <f t="shared" si="2"/>
        <v>0</v>
      </c>
      <c r="G13" s="9"/>
      <c r="H13" s="9"/>
      <c r="I13" s="9"/>
      <c r="J13" s="1"/>
    </row>
    <row r="14" spans="1:10" ht="16.5" x14ac:dyDescent="0.3">
      <c r="A14" s="92">
        <f t="shared" si="1"/>
        <v>46086</v>
      </c>
      <c r="B14" s="91">
        <f t="shared" si="0"/>
        <v>46086</v>
      </c>
      <c r="C14" s="5"/>
      <c r="D14" s="5"/>
      <c r="E14" s="5"/>
      <c r="F14" s="124">
        <f t="shared" si="2"/>
        <v>0</v>
      </c>
      <c r="G14" s="9"/>
      <c r="H14" s="9"/>
      <c r="I14" s="9"/>
      <c r="J14" s="1"/>
    </row>
    <row r="15" spans="1:10" ht="16.5" x14ac:dyDescent="0.3">
      <c r="A15" s="92">
        <f t="shared" si="1"/>
        <v>46087</v>
      </c>
      <c r="B15" s="91">
        <f t="shared" si="0"/>
        <v>46087</v>
      </c>
      <c r="C15" s="5"/>
      <c r="D15" s="5"/>
      <c r="E15" s="5"/>
      <c r="F15" s="124">
        <f t="shared" si="2"/>
        <v>0</v>
      </c>
      <c r="G15" s="9"/>
      <c r="H15" s="9"/>
      <c r="I15" s="9"/>
      <c r="J15" s="1"/>
    </row>
    <row r="16" spans="1:10" ht="16.5" x14ac:dyDescent="0.3">
      <c r="A16" s="92">
        <f t="shared" si="1"/>
        <v>46088</v>
      </c>
      <c r="B16" s="91">
        <f t="shared" si="0"/>
        <v>46088</v>
      </c>
      <c r="C16" s="5"/>
      <c r="D16" s="5"/>
      <c r="E16" s="5"/>
      <c r="F16" s="124">
        <f t="shared" si="2"/>
        <v>0</v>
      </c>
      <c r="G16" s="9"/>
      <c r="H16" s="9"/>
      <c r="I16" s="9"/>
      <c r="J16" s="1"/>
    </row>
    <row r="17" spans="1:10" ht="16.5" x14ac:dyDescent="0.3">
      <c r="A17" s="92">
        <f t="shared" si="1"/>
        <v>46089</v>
      </c>
      <c r="B17" s="91">
        <f t="shared" si="0"/>
        <v>46089</v>
      </c>
      <c r="C17" s="5"/>
      <c r="D17" s="5"/>
      <c r="E17" s="5"/>
      <c r="F17" s="124">
        <f t="shared" si="2"/>
        <v>0</v>
      </c>
      <c r="G17" s="9"/>
      <c r="H17" s="9"/>
      <c r="I17" s="9"/>
      <c r="J17" s="1"/>
    </row>
    <row r="18" spans="1:10" ht="16.5" x14ac:dyDescent="0.3">
      <c r="A18" s="92">
        <f t="shared" si="1"/>
        <v>46090</v>
      </c>
      <c r="B18" s="91">
        <f t="shared" si="0"/>
        <v>46090</v>
      </c>
      <c r="C18" s="5"/>
      <c r="D18" s="5"/>
      <c r="E18" s="5"/>
      <c r="F18" s="124">
        <f t="shared" si="2"/>
        <v>0</v>
      </c>
      <c r="G18" s="9"/>
      <c r="H18" s="9"/>
      <c r="I18" s="9"/>
      <c r="J18" s="1"/>
    </row>
    <row r="19" spans="1:10" ht="16.5" x14ac:dyDescent="0.3">
      <c r="A19" s="92">
        <f t="shared" si="1"/>
        <v>46091</v>
      </c>
      <c r="B19" s="91">
        <f t="shared" si="0"/>
        <v>46091</v>
      </c>
      <c r="C19" s="5"/>
      <c r="D19" s="5"/>
      <c r="E19" s="5"/>
      <c r="F19" s="124">
        <f t="shared" si="2"/>
        <v>0</v>
      </c>
      <c r="G19" s="9"/>
      <c r="H19" s="9"/>
      <c r="I19" s="9"/>
      <c r="J19" s="1"/>
    </row>
    <row r="20" spans="1:10" ht="16.5" x14ac:dyDescent="0.3">
      <c r="A20" s="92">
        <f t="shared" si="1"/>
        <v>46092</v>
      </c>
      <c r="B20" s="91">
        <f t="shared" si="0"/>
        <v>46092</v>
      </c>
      <c r="C20" s="5"/>
      <c r="D20" s="5"/>
      <c r="E20" s="5"/>
      <c r="F20" s="124">
        <f t="shared" si="2"/>
        <v>0</v>
      </c>
      <c r="G20" s="9"/>
      <c r="H20" s="9"/>
      <c r="I20" s="9"/>
      <c r="J20" s="1"/>
    </row>
    <row r="21" spans="1:10" ht="16.5" x14ac:dyDescent="0.3">
      <c r="A21" s="92">
        <f t="shared" si="1"/>
        <v>46093</v>
      </c>
      <c r="B21" s="91">
        <f t="shared" si="0"/>
        <v>46093</v>
      </c>
      <c r="C21" s="5"/>
      <c r="D21" s="5"/>
      <c r="E21" s="5"/>
      <c r="F21" s="124">
        <f t="shared" si="2"/>
        <v>0</v>
      </c>
      <c r="G21" s="9"/>
      <c r="H21" s="9"/>
      <c r="I21" s="9"/>
      <c r="J21" s="1"/>
    </row>
    <row r="22" spans="1:10" ht="16.5" x14ac:dyDescent="0.3">
      <c r="A22" s="92">
        <f t="shared" si="1"/>
        <v>46094</v>
      </c>
      <c r="B22" s="91">
        <f t="shared" si="0"/>
        <v>46094</v>
      </c>
      <c r="C22" s="5"/>
      <c r="D22" s="5"/>
      <c r="E22" s="5"/>
      <c r="F22" s="124">
        <f t="shared" si="2"/>
        <v>0</v>
      </c>
      <c r="G22" s="9"/>
      <c r="H22" s="9"/>
      <c r="I22" s="9"/>
      <c r="J22" s="1"/>
    </row>
    <row r="23" spans="1:10" ht="16.5" x14ac:dyDescent="0.3">
      <c r="A23" s="92">
        <f t="shared" si="1"/>
        <v>46095</v>
      </c>
      <c r="B23" s="91">
        <f t="shared" si="0"/>
        <v>46095</v>
      </c>
      <c r="C23" s="5"/>
      <c r="D23" s="5"/>
      <c r="E23" s="5"/>
      <c r="F23" s="124">
        <f t="shared" si="2"/>
        <v>0</v>
      </c>
      <c r="G23" s="9"/>
      <c r="H23" s="9"/>
      <c r="I23" s="9"/>
      <c r="J23" s="1"/>
    </row>
    <row r="24" spans="1:10" ht="16.5" x14ac:dyDescent="0.3">
      <c r="A24" s="92">
        <f t="shared" si="1"/>
        <v>46096</v>
      </c>
      <c r="B24" s="91">
        <f t="shared" si="0"/>
        <v>46096</v>
      </c>
      <c r="C24" s="5"/>
      <c r="D24" s="5"/>
      <c r="E24" s="5"/>
      <c r="F24" s="124">
        <f t="shared" si="2"/>
        <v>0</v>
      </c>
      <c r="G24" s="9"/>
      <c r="H24" s="9"/>
      <c r="I24" s="9"/>
      <c r="J24" s="1"/>
    </row>
    <row r="25" spans="1:10" ht="16.5" x14ac:dyDescent="0.3">
      <c r="A25" s="92">
        <f t="shared" si="1"/>
        <v>46097</v>
      </c>
      <c r="B25" s="91">
        <f t="shared" si="0"/>
        <v>46097</v>
      </c>
      <c r="C25" s="5"/>
      <c r="D25" s="5"/>
      <c r="E25" s="5"/>
      <c r="F25" s="124">
        <f t="shared" si="2"/>
        <v>0</v>
      </c>
      <c r="G25" s="9"/>
      <c r="H25" s="9"/>
      <c r="I25" s="9"/>
      <c r="J25" s="1"/>
    </row>
    <row r="26" spans="1:10" ht="16.5" x14ac:dyDescent="0.3">
      <c r="A26" s="92">
        <f t="shared" si="1"/>
        <v>46098</v>
      </c>
      <c r="B26" s="91">
        <f t="shared" si="0"/>
        <v>46098</v>
      </c>
      <c r="C26" s="5"/>
      <c r="D26" s="5"/>
      <c r="E26" s="5"/>
      <c r="F26" s="124">
        <f t="shared" si="2"/>
        <v>0</v>
      </c>
      <c r="G26" s="9"/>
      <c r="H26" s="9"/>
      <c r="I26" s="9"/>
      <c r="J26" s="1"/>
    </row>
    <row r="27" spans="1:10" ht="16.5" x14ac:dyDescent="0.3">
      <c r="A27" s="92">
        <f t="shared" si="1"/>
        <v>46099</v>
      </c>
      <c r="B27" s="91">
        <f t="shared" si="0"/>
        <v>46099</v>
      </c>
      <c r="C27" s="5"/>
      <c r="D27" s="5"/>
      <c r="E27" s="5"/>
      <c r="F27" s="124">
        <f t="shared" si="2"/>
        <v>0</v>
      </c>
      <c r="G27" s="9"/>
      <c r="H27" s="9"/>
      <c r="I27" s="9"/>
      <c r="J27" s="1"/>
    </row>
    <row r="28" spans="1:10" ht="16.5" x14ac:dyDescent="0.3">
      <c r="A28" s="92">
        <f t="shared" si="1"/>
        <v>46100</v>
      </c>
      <c r="B28" s="91">
        <f t="shared" si="0"/>
        <v>46100</v>
      </c>
      <c r="C28" s="5"/>
      <c r="D28" s="5"/>
      <c r="E28" s="5"/>
      <c r="F28" s="124">
        <f t="shared" si="2"/>
        <v>0</v>
      </c>
      <c r="G28" s="9"/>
      <c r="H28" s="9"/>
      <c r="I28" s="9"/>
      <c r="J28" s="1"/>
    </row>
    <row r="29" spans="1:10" ht="16.5" x14ac:dyDescent="0.3">
      <c r="A29" s="92">
        <f t="shared" si="1"/>
        <v>46101</v>
      </c>
      <c r="B29" s="91">
        <f t="shared" si="0"/>
        <v>46101</v>
      </c>
      <c r="C29" s="5"/>
      <c r="D29" s="5"/>
      <c r="E29" s="5"/>
      <c r="F29" s="124">
        <f t="shared" si="2"/>
        <v>0</v>
      </c>
      <c r="G29" s="9"/>
      <c r="H29" s="9"/>
      <c r="I29" s="9"/>
      <c r="J29" s="1"/>
    </row>
    <row r="30" spans="1:10" ht="16.5" x14ac:dyDescent="0.3">
      <c r="A30" s="92">
        <f t="shared" si="1"/>
        <v>46102</v>
      </c>
      <c r="B30" s="91">
        <f t="shared" si="0"/>
        <v>46102</v>
      </c>
      <c r="C30" s="5"/>
      <c r="D30" s="5"/>
      <c r="E30" s="5"/>
      <c r="F30" s="124">
        <f>((D30-C30)*24)-((1/60)*E30)</f>
        <v>0</v>
      </c>
      <c r="G30" s="9"/>
      <c r="H30" s="9"/>
      <c r="I30" s="9"/>
      <c r="J30" s="1"/>
    </row>
    <row r="31" spans="1:10" ht="16.5" x14ac:dyDescent="0.3">
      <c r="A31" s="92">
        <f t="shared" si="1"/>
        <v>46103</v>
      </c>
      <c r="B31" s="91">
        <f t="shared" si="0"/>
        <v>46103</v>
      </c>
      <c r="C31" s="5"/>
      <c r="D31" s="5"/>
      <c r="E31" s="5"/>
      <c r="F31" s="124">
        <f t="shared" si="2"/>
        <v>0</v>
      </c>
      <c r="G31" s="9"/>
      <c r="H31" s="9"/>
      <c r="I31" s="9"/>
      <c r="J31" s="1"/>
    </row>
    <row r="32" spans="1:10" ht="16.5" x14ac:dyDescent="0.3">
      <c r="A32" s="92">
        <f t="shared" si="1"/>
        <v>46104</v>
      </c>
      <c r="B32" s="91">
        <f t="shared" si="0"/>
        <v>46104</v>
      </c>
      <c r="C32" s="5"/>
      <c r="D32" s="5"/>
      <c r="E32" s="5"/>
      <c r="F32" s="124">
        <f t="shared" si="2"/>
        <v>0</v>
      </c>
      <c r="G32" s="9"/>
      <c r="H32" s="9"/>
      <c r="I32" s="9"/>
      <c r="J32" s="1"/>
    </row>
    <row r="33" spans="1:10" ht="16.5" x14ac:dyDescent="0.3">
      <c r="A33" s="92">
        <f t="shared" si="1"/>
        <v>46105</v>
      </c>
      <c r="B33" s="91">
        <f t="shared" si="0"/>
        <v>46105</v>
      </c>
      <c r="C33" s="5"/>
      <c r="D33" s="5"/>
      <c r="E33" s="5"/>
      <c r="F33" s="124">
        <f t="shared" si="2"/>
        <v>0</v>
      </c>
      <c r="G33" s="9"/>
      <c r="H33" s="9"/>
      <c r="I33" s="9"/>
      <c r="J33" s="1"/>
    </row>
    <row r="34" spans="1:10" ht="16.5" x14ac:dyDescent="0.3">
      <c r="A34" s="92">
        <f t="shared" si="1"/>
        <v>46106</v>
      </c>
      <c r="B34" s="91">
        <f t="shared" si="0"/>
        <v>46106</v>
      </c>
      <c r="C34" s="5"/>
      <c r="D34" s="5"/>
      <c r="E34" s="5"/>
      <c r="F34" s="124">
        <f t="shared" si="2"/>
        <v>0</v>
      </c>
      <c r="G34" s="9"/>
      <c r="H34" s="9"/>
      <c r="I34" s="9"/>
      <c r="J34" s="1"/>
    </row>
    <row r="35" spans="1:10" ht="16.5" x14ac:dyDescent="0.3">
      <c r="A35" s="92">
        <f t="shared" si="1"/>
        <v>46107</v>
      </c>
      <c r="B35" s="91">
        <f t="shared" si="0"/>
        <v>46107</v>
      </c>
      <c r="C35" s="5"/>
      <c r="D35" s="5"/>
      <c r="E35" s="5"/>
      <c r="F35" s="124">
        <f t="shared" si="2"/>
        <v>0</v>
      </c>
      <c r="G35" s="9"/>
      <c r="H35" s="9"/>
      <c r="I35" s="9"/>
      <c r="J35" s="1"/>
    </row>
    <row r="36" spans="1:10" ht="16.5" x14ac:dyDescent="0.3">
      <c r="A36" s="92">
        <f t="shared" si="1"/>
        <v>46108</v>
      </c>
      <c r="B36" s="91">
        <f t="shared" si="0"/>
        <v>46108</v>
      </c>
      <c r="C36" s="5"/>
      <c r="D36" s="5"/>
      <c r="E36" s="5"/>
      <c r="F36" s="124">
        <f t="shared" si="2"/>
        <v>0</v>
      </c>
      <c r="G36" s="9"/>
      <c r="H36" s="9"/>
      <c r="I36" s="9"/>
      <c r="J36" s="1"/>
    </row>
    <row r="37" spans="1:10" ht="16.5" x14ac:dyDescent="0.3">
      <c r="A37" s="92">
        <f t="shared" si="1"/>
        <v>46109</v>
      </c>
      <c r="B37" s="91">
        <f t="shared" si="0"/>
        <v>46109</v>
      </c>
      <c r="C37" s="5"/>
      <c r="D37" s="5"/>
      <c r="E37" s="5"/>
      <c r="F37" s="124">
        <f t="shared" si="2"/>
        <v>0</v>
      </c>
      <c r="G37" s="9"/>
      <c r="H37" s="9"/>
      <c r="I37" s="9"/>
      <c r="J37" s="1"/>
    </row>
    <row r="38" spans="1:10" ht="16.5" x14ac:dyDescent="0.3">
      <c r="A38" s="92">
        <f t="shared" si="1"/>
        <v>46110</v>
      </c>
      <c r="B38" s="91">
        <f t="shared" si="0"/>
        <v>46110</v>
      </c>
      <c r="C38" s="5"/>
      <c r="D38" s="5"/>
      <c r="E38" s="5"/>
      <c r="F38" s="124">
        <f t="shared" si="2"/>
        <v>0</v>
      </c>
      <c r="G38" s="9"/>
      <c r="H38" s="9"/>
      <c r="I38" s="9"/>
      <c r="J38" s="1"/>
    </row>
    <row r="39" spans="1:10" ht="16.5" x14ac:dyDescent="0.3">
      <c r="A39" s="92">
        <f t="shared" si="1"/>
        <v>46111</v>
      </c>
      <c r="B39" s="91">
        <f t="shared" si="0"/>
        <v>46111</v>
      </c>
      <c r="C39" s="5"/>
      <c r="D39" s="5"/>
      <c r="E39" s="5"/>
      <c r="F39" s="124">
        <f t="shared" si="2"/>
        <v>0</v>
      </c>
      <c r="G39" s="9"/>
      <c r="H39" s="9"/>
      <c r="I39" s="9"/>
      <c r="J39" s="1"/>
    </row>
    <row r="40" spans="1:10" ht="17.25" thickBot="1" x14ac:dyDescent="0.35">
      <c r="A40" s="92">
        <f t="shared" si="1"/>
        <v>46112</v>
      </c>
      <c r="B40" s="91">
        <f t="shared" si="0"/>
        <v>46112</v>
      </c>
      <c r="C40" s="6"/>
      <c r="D40" s="6"/>
      <c r="E40" s="6"/>
      <c r="F40" s="124">
        <f t="shared" si="2"/>
        <v>0</v>
      </c>
      <c r="G40" s="10"/>
      <c r="H40" s="10"/>
      <c r="I40" s="9"/>
      <c r="J40" s="1"/>
    </row>
    <row r="41" spans="1:10" ht="17.25" thickTop="1" x14ac:dyDescent="0.25">
      <c r="A41" s="332" t="s">
        <v>48</v>
      </c>
      <c r="B41" s="332"/>
      <c r="C41" s="332"/>
      <c r="D41" s="350"/>
      <c r="E41" s="351"/>
      <c r="F41" s="125"/>
      <c r="G41" s="126"/>
      <c r="H41" s="126"/>
      <c r="I41" s="9"/>
    </row>
    <row r="42" spans="1:10" x14ac:dyDescent="0.25">
      <c r="A42" s="346"/>
      <c r="B42" s="346"/>
      <c r="C42" s="346"/>
      <c r="D42" s="352"/>
      <c r="E42" s="353"/>
      <c r="F42" s="127">
        <f>SUM(F10:F40)+G42+H42</f>
        <v>0</v>
      </c>
      <c r="G42" s="61">
        <f>SUM(G10:G40)</f>
        <v>0</v>
      </c>
      <c r="H42" s="61">
        <f>SUM(H10:H40)</f>
        <v>0</v>
      </c>
      <c r="I42" s="61">
        <f>SUM(I10:I40)</f>
        <v>0</v>
      </c>
    </row>
    <row r="43" spans="1:10" ht="16.5" x14ac:dyDescent="0.25">
      <c r="A43" s="78" t="s">
        <v>47</v>
      </c>
      <c r="B43" s="74"/>
      <c r="C43" s="74"/>
      <c r="D43" s="74" t="s">
        <v>56</v>
      </c>
      <c r="E43" s="128"/>
      <c r="F43" s="129">
        <f>C6-F42</f>
        <v>111</v>
      </c>
      <c r="G43" s="76"/>
      <c r="H43" s="76"/>
      <c r="I43" s="130">
        <f>F6-I42</f>
        <v>9</v>
      </c>
    </row>
    <row r="44" spans="1:10" ht="16.5" thickBot="1" x14ac:dyDescent="0.3">
      <c r="A44" s="66"/>
      <c r="B44" s="67"/>
      <c r="C44" s="68"/>
      <c r="D44" s="69"/>
      <c r="E44" s="70"/>
      <c r="F44" s="70"/>
      <c r="G44" s="71"/>
      <c r="H44" s="71"/>
      <c r="I44" s="71"/>
    </row>
    <row r="45" spans="1:10" ht="15.75" x14ac:dyDescent="0.25">
      <c r="A45" s="131" t="s">
        <v>21</v>
      </c>
      <c r="B45" s="132"/>
      <c r="C45" s="133"/>
      <c r="D45" s="347" t="s">
        <v>22</v>
      </c>
      <c r="E45" s="347"/>
      <c r="F45" s="347"/>
      <c r="G45" s="77" t="s">
        <v>39</v>
      </c>
      <c r="H45" s="77"/>
      <c r="I45" s="77"/>
    </row>
    <row r="46" spans="1:10" x14ac:dyDescent="0.25">
      <c r="A46" s="101"/>
      <c r="B46" s="102"/>
      <c r="C46" s="102"/>
      <c r="D46" s="103"/>
      <c r="E46" s="104"/>
      <c r="F46" s="104"/>
      <c r="G46" s="77"/>
      <c r="H46" s="77"/>
      <c r="I46" s="77"/>
    </row>
    <row r="47" spans="1:10" x14ac:dyDescent="0.25">
      <c r="A47" s="101" t="s">
        <v>74</v>
      </c>
      <c r="B47" s="102"/>
      <c r="C47" s="102"/>
      <c r="D47" s="103"/>
      <c r="E47" s="104"/>
      <c r="F47" s="104"/>
      <c r="G47" s="77"/>
      <c r="H47" s="77"/>
      <c r="I47" s="77"/>
    </row>
    <row r="48" spans="1:10" x14ac:dyDescent="0.25">
      <c r="A48" s="134"/>
      <c r="B48" s="102"/>
      <c r="C48" s="102"/>
      <c r="D48" s="103"/>
      <c r="E48" s="104"/>
      <c r="F48" s="104"/>
      <c r="G48" s="77"/>
      <c r="H48" s="77"/>
      <c r="I48" s="77"/>
    </row>
    <row r="49" spans="1:6" x14ac:dyDescent="0.25">
      <c r="A49" s="12"/>
      <c r="B49" s="13"/>
      <c r="C49" s="13"/>
      <c r="D49" s="14"/>
      <c r="E49" s="15"/>
      <c r="F49" s="15"/>
    </row>
  </sheetData>
  <mergeCells count="16">
    <mergeCell ref="G8:I8"/>
    <mergeCell ref="A41:C42"/>
    <mergeCell ref="G1:I5"/>
    <mergeCell ref="A1:F1"/>
    <mergeCell ref="D45:F45"/>
    <mergeCell ref="A2:F2"/>
    <mergeCell ref="A5:B5"/>
    <mergeCell ref="D5:E5"/>
    <mergeCell ref="B4:C4"/>
    <mergeCell ref="E4:F4"/>
    <mergeCell ref="D41:E41"/>
    <mergeCell ref="D42:E42"/>
    <mergeCell ref="A6:B6"/>
    <mergeCell ref="A8:B8"/>
    <mergeCell ref="A3:C3"/>
    <mergeCell ref="D3:F3"/>
  </mergeCells>
  <pageMargins left="0.25" right="0.25" top="0.75" bottom="0.75" header="0.3" footer="0.3"/>
  <pageSetup paperSize="9" scale="8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J46"/>
  <sheetViews>
    <sheetView topLeftCell="A13" zoomScaleNormal="100" workbookViewId="0">
      <selection activeCell="F41" sqref="F41"/>
    </sheetView>
  </sheetViews>
  <sheetFormatPr baseColWidth="10" defaultRowHeight="15" x14ac:dyDescent="0.25"/>
  <cols>
    <col min="2" max="2" width="10.42578125" customWidth="1"/>
    <col min="3" max="3" width="10.140625" customWidth="1"/>
    <col min="7" max="7" width="8.7109375" customWidth="1"/>
    <col min="8" max="8" width="10.7109375" customWidth="1"/>
    <col min="9" max="9" width="12.7109375" customWidth="1"/>
  </cols>
  <sheetData>
    <row r="1" spans="1:10" ht="20.25" x14ac:dyDescent="0.25">
      <c r="A1" s="326" t="s">
        <v>29</v>
      </c>
      <c r="B1" s="326"/>
      <c r="C1" s="326"/>
      <c r="D1" s="326"/>
      <c r="E1" s="326"/>
      <c r="F1" s="326"/>
      <c r="G1" s="291"/>
      <c r="H1" s="292"/>
      <c r="I1" s="293"/>
    </row>
    <row r="2" spans="1:10" ht="21" thickBot="1" x14ac:dyDescent="0.3">
      <c r="A2" s="334" t="s">
        <v>32</v>
      </c>
      <c r="B2" s="335"/>
      <c r="C2" s="335"/>
      <c r="D2" s="335"/>
      <c r="E2" s="335"/>
      <c r="F2" s="336"/>
      <c r="G2" s="294"/>
      <c r="H2" s="295"/>
      <c r="I2" s="296"/>
      <c r="J2" s="4"/>
    </row>
    <row r="3" spans="1:10" ht="16.5" x14ac:dyDescent="0.25">
      <c r="A3" s="315" t="str">
        <f>Vertragsdaten!D5</f>
        <v>Name der Hilfskraft</v>
      </c>
      <c r="B3" s="316"/>
      <c r="C3" s="317"/>
      <c r="D3" s="318" t="str">
        <f>Vertragsdaten!D6</f>
        <v>Vorname der Hilfskraft</v>
      </c>
      <c r="E3" s="319"/>
      <c r="F3" s="317"/>
      <c r="G3" s="294"/>
      <c r="H3" s="295"/>
      <c r="I3" s="296"/>
      <c r="J3" s="4"/>
    </row>
    <row r="4" spans="1:10" ht="36" customHeight="1" x14ac:dyDescent="0.25">
      <c r="A4" s="106" t="s">
        <v>7</v>
      </c>
      <c r="B4" s="287" t="str">
        <f>Vertragsdaten!D3</f>
        <v>Name des Fachbereichs eingeben</v>
      </c>
      <c r="C4" s="288"/>
      <c r="D4" s="106" t="s">
        <v>8</v>
      </c>
      <c r="E4" s="287" t="str">
        <f>Vertragsdaten!D4</f>
        <v>Name des Fachgebiets eingeben</v>
      </c>
      <c r="F4" s="340"/>
      <c r="G4" s="294"/>
      <c r="H4" s="295"/>
      <c r="I4" s="296"/>
      <c r="J4" s="4"/>
    </row>
    <row r="5" spans="1:10" ht="16.5" x14ac:dyDescent="0.25">
      <c r="A5" s="348" t="s">
        <v>14</v>
      </c>
      <c r="B5" s="349"/>
      <c r="C5" s="135">
        <f>Vertragsdaten!D12</f>
        <v>10</v>
      </c>
      <c r="D5" s="338"/>
      <c r="E5" s="339"/>
      <c r="F5" s="136"/>
      <c r="G5" s="294"/>
      <c r="H5" s="295"/>
      <c r="I5" s="296"/>
      <c r="J5" s="4"/>
    </row>
    <row r="6" spans="1:10" s="1" customFormat="1" ht="33.75" customHeight="1" x14ac:dyDescent="0.3">
      <c r="A6" s="360" t="s">
        <v>55</v>
      </c>
      <c r="B6" s="355"/>
      <c r="C6" s="137">
        <f>'3.Monat'!F43</f>
        <v>111</v>
      </c>
      <c r="D6" s="110" t="s">
        <v>20</v>
      </c>
      <c r="E6" s="110"/>
      <c r="F6" s="138">
        <f>'3.Monat'!I43</f>
        <v>9</v>
      </c>
      <c r="G6" s="139"/>
      <c r="H6" s="140"/>
      <c r="I6" s="141"/>
      <c r="J6" s="23"/>
    </row>
    <row r="7" spans="1:10" ht="34.5" customHeight="1" x14ac:dyDescent="0.3">
      <c r="A7" s="363">
        <f>EDATE(Vertragsdaten!D8,3)</f>
        <v>46113</v>
      </c>
      <c r="B7" s="363"/>
      <c r="C7" s="38" t="s">
        <v>15</v>
      </c>
      <c r="D7" s="38" t="s">
        <v>16</v>
      </c>
      <c r="E7" s="38" t="s">
        <v>17</v>
      </c>
      <c r="F7" s="38" t="s">
        <v>18</v>
      </c>
      <c r="G7" s="357" t="s">
        <v>23</v>
      </c>
      <c r="H7" s="358"/>
      <c r="I7" s="359"/>
      <c r="J7" s="3"/>
    </row>
    <row r="8" spans="1:10" ht="16.5" x14ac:dyDescent="0.3">
      <c r="A8" s="229"/>
      <c r="B8" s="229"/>
      <c r="C8" s="229"/>
      <c r="D8" s="229"/>
      <c r="E8" s="229"/>
      <c r="F8" s="229"/>
      <c r="G8" s="89" t="s">
        <v>45</v>
      </c>
      <c r="H8" s="90" t="s">
        <v>36</v>
      </c>
      <c r="I8" s="90" t="s">
        <v>37</v>
      </c>
      <c r="J8" s="3"/>
    </row>
    <row r="9" spans="1:10" ht="16.5" x14ac:dyDescent="0.3">
      <c r="A9" s="45">
        <f>A7</f>
        <v>46113</v>
      </c>
      <c r="B9" s="46">
        <f>A9</f>
        <v>46113</v>
      </c>
      <c r="C9" s="11"/>
      <c r="D9" s="11"/>
      <c r="E9" s="5"/>
      <c r="F9" s="22">
        <f>((D9-C9)*24)-((1/60)*E9)</f>
        <v>0</v>
      </c>
      <c r="G9" s="7"/>
      <c r="H9" s="8"/>
      <c r="I9" s="8"/>
      <c r="J9" s="2"/>
    </row>
    <row r="10" spans="1:10" ht="16.5" x14ac:dyDescent="0.3">
      <c r="A10" s="92">
        <f>A9+1</f>
        <v>46114</v>
      </c>
      <c r="B10" s="46">
        <f t="shared" ref="B10:B39" si="0">A10</f>
        <v>46114</v>
      </c>
      <c r="C10" s="5"/>
      <c r="D10" s="5"/>
      <c r="E10" s="5"/>
      <c r="F10" s="22">
        <f>((D10-C10)*24)-((1/60)*E10)</f>
        <v>0</v>
      </c>
      <c r="G10" s="9"/>
      <c r="H10" s="9"/>
      <c r="I10" s="9"/>
      <c r="J10" s="1"/>
    </row>
    <row r="11" spans="1:10" ht="16.5" x14ac:dyDescent="0.3">
      <c r="A11" s="92">
        <f t="shared" ref="A11:A38" si="1">A10+1</f>
        <v>46115</v>
      </c>
      <c r="B11" s="46">
        <f t="shared" si="0"/>
        <v>46115</v>
      </c>
      <c r="C11" s="5"/>
      <c r="D11" s="5"/>
      <c r="E11" s="5"/>
      <c r="F11" s="22">
        <f t="shared" ref="F11:F39" si="2">((D11-C11)*24)-((1/60)*E11)</f>
        <v>0</v>
      </c>
      <c r="G11" s="9"/>
      <c r="H11" s="9"/>
      <c r="I11" s="9"/>
      <c r="J11" s="1"/>
    </row>
    <row r="12" spans="1:10" ht="16.5" x14ac:dyDescent="0.3">
      <c r="A12" s="92">
        <f t="shared" si="1"/>
        <v>46116</v>
      </c>
      <c r="B12" s="46">
        <f t="shared" si="0"/>
        <v>46116</v>
      </c>
      <c r="C12" s="5"/>
      <c r="D12" s="5"/>
      <c r="E12" s="5"/>
      <c r="F12" s="22">
        <f t="shared" si="2"/>
        <v>0</v>
      </c>
      <c r="G12" s="9"/>
      <c r="H12" s="9"/>
      <c r="I12" s="9"/>
      <c r="J12" s="1"/>
    </row>
    <row r="13" spans="1:10" ht="16.5" x14ac:dyDescent="0.3">
      <c r="A13" s="92">
        <f t="shared" si="1"/>
        <v>46117</v>
      </c>
      <c r="B13" s="46">
        <f t="shared" si="0"/>
        <v>46117</v>
      </c>
      <c r="C13" s="5"/>
      <c r="D13" s="5"/>
      <c r="E13" s="5"/>
      <c r="F13" s="22">
        <f t="shared" si="2"/>
        <v>0</v>
      </c>
      <c r="G13" s="9"/>
      <c r="H13" s="9"/>
      <c r="I13" s="9"/>
      <c r="J13" s="1"/>
    </row>
    <row r="14" spans="1:10" ht="16.5" x14ac:dyDescent="0.3">
      <c r="A14" s="92">
        <f t="shared" si="1"/>
        <v>46118</v>
      </c>
      <c r="B14" s="46">
        <f t="shared" si="0"/>
        <v>46118</v>
      </c>
      <c r="C14" s="5"/>
      <c r="D14" s="5"/>
      <c r="E14" s="5"/>
      <c r="F14" s="22">
        <f t="shared" si="2"/>
        <v>0</v>
      </c>
      <c r="G14" s="9"/>
      <c r="H14" s="9"/>
      <c r="I14" s="9"/>
      <c r="J14" s="1"/>
    </row>
    <row r="15" spans="1:10" ht="16.5" x14ac:dyDescent="0.3">
      <c r="A15" s="92">
        <f t="shared" si="1"/>
        <v>46119</v>
      </c>
      <c r="B15" s="46">
        <f t="shared" si="0"/>
        <v>46119</v>
      </c>
      <c r="C15" s="5"/>
      <c r="D15" s="5"/>
      <c r="E15" s="5"/>
      <c r="F15" s="22">
        <f t="shared" si="2"/>
        <v>0</v>
      </c>
      <c r="G15" s="9"/>
      <c r="H15" s="9"/>
      <c r="I15" s="9"/>
      <c r="J15" s="1"/>
    </row>
    <row r="16" spans="1:10" ht="16.5" x14ac:dyDescent="0.3">
      <c r="A16" s="92">
        <f t="shared" si="1"/>
        <v>46120</v>
      </c>
      <c r="B16" s="46">
        <f t="shared" si="0"/>
        <v>46120</v>
      </c>
      <c r="C16" s="5"/>
      <c r="D16" s="5"/>
      <c r="E16" s="5"/>
      <c r="F16" s="22">
        <f t="shared" si="2"/>
        <v>0</v>
      </c>
      <c r="G16" s="9"/>
      <c r="H16" s="9"/>
      <c r="I16" s="9"/>
      <c r="J16" s="1"/>
    </row>
    <row r="17" spans="1:10" ht="16.5" x14ac:dyDescent="0.3">
      <c r="A17" s="92">
        <f t="shared" si="1"/>
        <v>46121</v>
      </c>
      <c r="B17" s="46">
        <f t="shared" si="0"/>
        <v>46121</v>
      </c>
      <c r="C17" s="11"/>
      <c r="D17" s="11"/>
      <c r="E17" s="5"/>
      <c r="F17" s="22">
        <f t="shared" si="2"/>
        <v>0</v>
      </c>
      <c r="G17" s="9"/>
      <c r="H17" s="9"/>
      <c r="I17" s="9"/>
      <c r="J17" s="1"/>
    </row>
    <row r="18" spans="1:10" ht="16.5" x14ac:dyDescent="0.3">
      <c r="A18" s="92">
        <f t="shared" si="1"/>
        <v>46122</v>
      </c>
      <c r="B18" s="46">
        <f t="shared" si="0"/>
        <v>46122</v>
      </c>
      <c r="C18" s="5"/>
      <c r="D18" s="5"/>
      <c r="E18" s="5"/>
      <c r="F18" s="22">
        <f t="shared" si="2"/>
        <v>0</v>
      </c>
      <c r="G18" s="9"/>
      <c r="H18" s="9"/>
      <c r="I18" s="9"/>
      <c r="J18" s="1"/>
    </row>
    <row r="19" spans="1:10" ht="16.5" x14ac:dyDescent="0.3">
      <c r="A19" s="92">
        <f t="shared" si="1"/>
        <v>46123</v>
      </c>
      <c r="B19" s="46">
        <f t="shared" si="0"/>
        <v>46123</v>
      </c>
      <c r="C19" s="5"/>
      <c r="D19" s="5"/>
      <c r="E19" s="5"/>
      <c r="F19" s="22">
        <f t="shared" si="2"/>
        <v>0</v>
      </c>
      <c r="G19" s="9"/>
      <c r="H19" s="9"/>
      <c r="I19" s="9"/>
      <c r="J19" s="1"/>
    </row>
    <row r="20" spans="1:10" ht="16.5" x14ac:dyDescent="0.3">
      <c r="A20" s="92">
        <f t="shared" si="1"/>
        <v>46124</v>
      </c>
      <c r="B20" s="46">
        <f t="shared" si="0"/>
        <v>46124</v>
      </c>
      <c r="C20" s="5"/>
      <c r="D20" s="5"/>
      <c r="E20" s="5"/>
      <c r="F20" s="22">
        <f t="shared" si="2"/>
        <v>0</v>
      </c>
      <c r="G20" s="9"/>
      <c r="H20" s="9"/>
      <c r="I20" s="9"/>
      <c r="J20" s="1"/>
    </row>
    <row r="21" spans="1:10" ht="16.5" x14ac:dyDescent="0.3">
      <c r="A21" s="92">
        <f t="shared" si="1"/>
        <v>46125</v>
      </c>
      <c r="B21" s="46">
        <f t="shared" si="0"/>
        <v>46125</v>
      </c>
      <c r="C21" s="5"/>
      <c r="D21" s="5"/>
      <c r="E21" s="5"/>
      <c r="F21" s="22">
        <f t="shared" si="2"/>
        <v>0</v>
      </c>
      <c r="G21" s="9"/>
      <c r="H21" s="9"/>
      <c r="I21" s="9"/>
      <c r="J21" s="1"/>
    </row>
    <row r="22" spans="1:10" ht="16.5" x14ac:dyDescent="0.3">
      <c r="A22" s="92">
        <f t="shared" si="1"/>
        <v>46126</v>
      </c>
      <c r="B22" s="46">
        <f t="shared" si="0"/>
        <v>46126</v>
      </c>
      <c r="C22" s="5"/>
      <c r="D22" s="5"/>
      <c r="E22" s="5"/>
      <c r="F22" s="22">
        <f t="shared" si="2"/>
        <v>0</v>
      </c>
      <c r="G22" s="9"/>
      <c r="H22" s="9"/>
      <c r="I22" s="9"/>
      <c r="J22" s="1"/>
    </row>
    <row r="23" spans="1:10" ht="16.5" x14ac:dyDescent="0.3">
      <c r="A23" s="92">
        <f t="shared" si="1"/>
        <v>46127</v>
      </c>
      <c r="B23" s="46">
        <f t="shared" si="0"/>
        <v>46127</v>
      </c>
      <c r="C23" s="5"/>
      <c r="D23" s="5"/>
      <c r="E23" s="5"/>
      <c r="F23" s="22">
        <f t="shared" si="2"/>
        <v>0</v>
      </c>
      <c r="G23" s="9"/>
      <c r="H23" s="9"/>
      <c r="I23" s="9"/>
      <c r="J23" s="1"/>
    </row>
    <row r="24" spans="1:10" ht="16.5" x14ac:dyDescent="0.3">
      <c r="A24" s="92">
        <f t="shared" si="1"/>
        <v>46128</v>
      </c>
      <c r="B24" s="46">
        <f t="shared" si="0"/>
        <v>46128</v>
      </c>
      <c r="C24" s="5"/>
      <c r="D24" s="5"/>
      <c r="E24" s="5"/>
      <c r="F24" s="22">
        <f t="shared" si="2"/>
        <v>0</v>
      </c>
      <c r="G24" s="9"/>
      <c r="H24" s="9"/>
      <c r="I24" s="9"/>
      <c r="J24" s="1"/>
    </row>
    <row r="25" spans="1:10" ht="16.5" x14ac:dyDescent="0.3">
      <c r="A25" s="92">
        <f t="shared" si="1"/>
        <v>46129</v>
      </c>
      <c r="B25" s="46">
        <f t="shared" si="0"/>
        <v>46129</v>
      </c>
      <c r="C25" s="5"/>
      <c r="D25" s="5"/>
      <c r="E25" s="5"/>
      <c r="F25" s="22">
        <f t="shared" si="2"/>
        <v>0</v>
      </c>
      <c r="G25" s="9"/>
      <c r="H25" s="9"/>
      <c r="I25" s="9"/>
      <c r="J25" s="1"/>
    </row>
    <row r="26" spans="1:10" ht="16.5" x14ac:dyDescent="0.3">
      <c r="A26" s="92">
        <f t="shared" si="1"/>
        <v>46130</v>
      </c>
      <c r="B26" s="46">
        <f t="shared" si="0"/>
        <v>46130</v>
      </c>
      <c r="C26" s="5"/>
      <c r="D26" s="5"/>
      <c r="E26" s="5"/>
      <c r="F26" s="22">
        <f t="shared" si="2"/>
        <v>0</v>
      </c>
      <c r="G26" s="9"/>
      <c r="H26" s="9"/>
      <c r="I26" s="9"/>
      <c r="J26" s="1"/>
    </row>
    <row r="27" spans="1:10" ht="16.5" x14ac:dyDescent="0.3">
      <c r="A27" s="92">
        <f t="shared" si="1"/>
        <v>46131</v>
      </c>
      <c r="B27" s="46">
        <f t="shared" si="0"/>
        <v>46131</v>
      </c>
      <c r="C27" s="5"/>
      <c r="D27" s="5"/>
      <c r="E27" s="5"/>
      <c r="F27" s="22">
        <f t="shared" si="2"/>
        <v>0</v>
      </c>
      <c r="G27" s="9"/>
      <c r="H27" s="9"/>
      <c r="I27" s="9"/>
      <c r="J27" s="1"/>
    </row>
    <row r="28" spans="1:10" ht="16.5" x14ac:dyDescent="0.3">
      <c r="A28" s="92">
        <f t="shared" si="1"/>
        <v>46132</v>
      </c>
      <c r="B28" s="46">
        <f t="shared" si="0"/>
        <v>46132</v>
      </c>
      <c r="C28" s="5"/>
      <c r="D28" s="5"/>
      <c r="E28" s="5"/>
      <c r="F28" s="22">
        <f t="shared" si="2"/>
        <v>0</v>
      </c>
      <c r="G28" s="9"/>
      <c r="H28" s="9"/>
      <c r="I28" s="9"/>
      <c r="J28" s="1"/>
    </row>
    <row r="29" spans="1:10" ht="16.5" x14ac:dyDescent="0.3">
      <c r="A29" s="92">
        <f t="shared" si="1"/>
        <v>46133</v>
      </c>
      <c r="B29" s="46">
        <f t="shared" si="0"/>
        <v>46133</v>
      </c>
      <c r="C29" s="5"/>
      <c r="D29" s="5"/>
      <c r="E29" s="5"/>
      <c r="F29" s="22">
        <f>((D29-C29)*24)-((1/60)*E29)</f>
        <v>0</v>
      </c>
      <c r="G29" s="9"/>
      <c r="H29" s="9"/>
      <c r="I29" s="9"/>
      <c r="J29" s="1"/>
    </row>
    <row r="30" spans="1:10" ht="16.5" x14ac:dyDescent="0.3">
      <c r="A30" s="92">
        <f t="shared" si="1"/>
        <v>46134</v>
      </c>
      <c r="B30" s="46">
        <f t="shared" si="0"/>
        <v>46134</v>
      </c>
      <c r="C30" s="5"/>
      <c r="D30" s="5"/>
      <c r="E30" s="5"/>
      <c r="F30" s="22">
        <f t="shared" si="2"/>
        <v>0</v>
      </c>
      <c r="G30" s="9"/>
      <c r="H30" s="9"/>
      <c r="I30" s="9"/>
      <c r="J30" s="1"/>
    </row>
    <row r="31" spans="1:10" ht="16.5" x14ac:dyDescent="0.3">
      <c r="A31" s="92">
        <f t="shared" si="1"/>
        <v>46135</v>
      </c>
      <c r="B31" s="46">
        <f t="shared" si="0"/>
        <v>46135</v>
      </c>
      <c r="C31" s="5"/>
      <c r="D31" s="5"/>
      <c r="E31" s="5"/>
      <c r="F31" s="22">
        <f t="shared" si="2"/>
        <v>0</v>
      </c>
      <c r="G31" s="9"/>
      <c r="H31" s="9"/>
      <c r="I31" s="9"/>
      <c r="J31" s="1"/>
    </row>
    <row r="32" spans="1:10" ht="16.5" x14ac:dyDescent="0.3">
      <c r="A32" s="92">
        <f t="shared" si="1"/>
        <v>46136</v>
      </c>
      <c r="B32" s="46">
        <f t="shared" si="0"/>
        <v>46136</v>
      </c>
      <c r="C32" s="5"/>
      <c r="D32" s="5"/>
      <c r="E32" s="5"/>
      <c r="F32" s="22">
        <f t="shared" si="2"/>
        <v>0</v>
      </c>
      <c r="G32" s="9"/>
      <c r="H32" s="9"/>
      <c r="I32" s="9"/>
      <c r="J32" s="1"/>
    </row>
    <row r="33" spans="1:10" ht="16.5" x14ac:dyDescent="0.3">
      <c r="A33" s="92">
        <f t="shared" si="1"/>
        <v>46137</v>
      </c>
      <c r="B33" s="46">
        <f t="shared" si="0"/>
        <v>46137</v>
      </c>
      <c r="C33" s="5"/>
      <c r="D33" s="5"/>
      <c r="E33" s="5"/>
      <c r="F33" s="22">
        <f t="shared" si="2"/>
        <v>0</v>
      </c>
      <c r="G33" s="9"/>
      <c r="H33" s="9"/>
      <c r="I33" s="9"/>
      <c r="J33" s="1"/>
    </row>
    <row r="34" spans="1:10" ht="16.5" x14ac:dyDescent="0.3">
      <c r="A34" s="92">
        <f t="shared" si="1"/>
        <v>46138</v>
      </c>
      <c r="B34" s="46">
        <f t="shared" si="0"/>
        <v>46138</v>
      </c>
      <c r="C34" s="5"/>
      <c r="D34" s="5"/>
      <c r="E34" s="5"/>
      <c r="F34" s="22">
        <f t="shared" si="2"/>
        <v>0</v>
      </c>
      <c r="G34" s="9"/>
      <c r="H34" s="9"/>
      <c r="I34" s="9"/>
      <c r="J34" s="1"/>
    </row>
    <row r="35" spans="1:10" ht="16.5" x14ac:dyDescent="0.3">
      <c r="A35" s="92">
        <f t="shared" si="1"/>
        <v>46139</v>
      </c>
      <c r="B35" s="46">
        <f t="shared" si="0"/>
        <v>46139</v>
      </c>
      <c r="C35" s="5"/>
      <c r="D35" s="5"/>
      <c r="E35" s="5"/>
      <c r="F35" s="22">
        <f t="shared" si="2"/>
        <v>0</v>
      </c>
      <c r="G35" s="9"/>
      <c r="H35" s="9"/>
      <c r="I35" s="9"/>
      <c r="J35" s="1"/>
    </row>
    <row r="36" spans="1:10" ht="16.5" x14ac:dyDescent="0.3">
      <c r="A36" s="92">
        <f t="shared" si="1"/>
        <v>46140</v>
      </c>
      <c r="B36" s="46">
        <f t="shared" si="0"/>
        <v>46140</v>
      </c>
      <c r="C36" s="5"/>
      <c r="D36" s="5"/>
      <c r="E36" s="5"/>
      <c r="F36" s="22">
        <f t="shared" si="2"/>
        <v>0</v>
      </c>
      <c r="G36" s="9"/>
      <c r="H36" s="9"/>
      <c r="I36" s="9"/>
      <c r="J36" s="1"/>
    </row>
    <row r="37" spans="1:10" ht="16.5" x14ac:dyDescent="0.3">
      <c r="A37" s="92">
        <f t="shared" si="1"/>
        <v>46141</v>
      </c>
      <c r="B37" s="46">
        <f t="shared" si="0"/>
        <v>46141</v>
      </c>
      <c r="C37" s="5"/>
      <c r="D37" s="5"/>
      <c r="E37" s="5"/>
      <c r="F37" s="22">
        <f t="shared" si="2"/>
        <v>0</v>
      </c>
      <c r="G37" s="9"/>
      <c r="H37" s="9"/>
      <c r="I37" s="9"/>
      <c r="J37" s="1"/>
    </row>
    <row r="38" spans="1:10" ht="16.5" x14ac:dyDescent="0.3">
      <c r="A38" s="92">
        <f t="shared" si="1"/>
        <v>46142</v>
      </c>
      <c r="B38" s="46">
        <f t="shared" si="0"/>
        <v>46142</v>
      </c>
      <c r="C38" s="5"/>
      <c r="D38" s="5"/>
      <c r="E38" s="5"/>
      <c r="F38" s="22">
        <f t="shared" si="2"/>
        <v>0</v>
      </c>
      <c r="G38" s="9"/>
      <c r="H38" s="9"/>
      <c r="I38" s="9"/>
      <c r="J38" s="1"/>
    </row>
    <row r="39" spans="1:10" ht="17.25" thickBot="1" x14ac:dyDescent="0.35">
      <c r="A39" s="92">
        <f>A38+1</f>
        <v>46143</v>
      </c>
      <c r="B39" s="46">
        <f t="shared" si="0"/>
        <v>46143</v>
      </c>
      <c r="C39" s="6"/>
      <c r="D39" s="6"/>
      <c r="E39" s="6"/>
      <c r="F39" s="22">
        <f t="shared" si="2"/>
        <v>0</v>
      </c>
      <c r="G39" s="10"/>
      <c r="H39" s="10"/>
      <c r="I39" s="9"/>
      <c r="J39" s="1"/>
    </row>
    <row r="40" spans="1:10" ht="17.25" thickTop="1" x14ac:dyDescent="0.25">
      <c r="A40" s="332" t="s">
        <v>48</v>
      </c>
      <c r="B40" s="332"/>
      <c r="C40" s="332"/>
      <c r="D40" s="350"/>
      <c r="E40" s="351"/>
      <c r="F40" s="143"/>
      <c r="G40" s="126"/>
      <c r="H40" s="126"/>
      <c r="I40" s="9"/>
    </row>
    <row r="41" spans="1:10" x14ac:dyDescent="0.25">
      <c r="A41" s="333"/>
      <c r="B41" s="333"/>
      <c r="C41" s="333"/>
      <c r="D41" s="361"/>
      <c r="E41" s="362"/>
      <c r="F41" s="144">
        <f>SUM(F9:F39)+G41+H41</f>
        <v>0</v>
      </c>
      <c r="G41" s="61">
        <f>SUM(G9:G39)</f>
        <v>0</v>
      </c>
      <c r="H41" s="61">
        <f>SUM(H9:H39)</f>
        <v>0</v>
      </c>
      <c r="I41" s="62">
        <f>SUM(I9:I40)</f>
        <v>0</v>
      </c>
    </row>
    <row r="42" spans="1:10" s="1" customFormat="1" ht="16.5" x14ac:dyDescent="0.3">
      <c r="A42" s="76" t="s">
        <v>50</v>
      </c>
      <c r="B42" s="76"/>
      <c r="C42" s="76" t="s">
        <v>56</v>
      </c>
      <c r="D42" s="76"/>
      <c r="E42" s="76"/>
      <c r="F42" s="145">
        <f>C6-F41</f>
        <v>111</v>
      </c>
      <c r="G42" s="76"/>
      <c r="H42" s="76" t="s">
        <v>51</v>
      </c>
      <c r="I42" s="130">
        <f>F6-I41</f>
        <v>9</v>
      </c>
    </row>
    <row r="43" spans="1:10" ht="16.5" thickBot="1" x14ac:dyDescent="0.3">
      <c r="A43" s="66"/>
      <c r="B43" s="67"/>
      <c r="C43" s="68"/>
      <c r="D43" s="69"/>
      <c r="E43" s="70"/>
      <c r="F43" s="70"/>
      <c r="G43" s="71"/>
      <c r="H43" s="71"/>
      <c r="I43" s="71"/>
    </row>
    <row r="44" spans="1:10" ht="15.75" x14ac:dyDescent="0.25">
      <c r="A44" s="131" t="s">
        <v>21</v>
      </c>
      <c r="B44" s="132"/>
      <c r="C44" s="133"/>
      <c r="D44" s="347" t="s">
        <v>22</v>
      </c>
      <c r="E44" s="347"/>
      <c r="F44" s="347"/>
      <c r="G44" s="77" t="s">
        <v>39</v>
      </c>
      <c r="H44" s="77"/>
      <c r="I44" s="77"/>
    </row>
    <row r="45" spans="1:10" x14ac:dyDescent="0.25">
      <c r="A45" s="101" t="s">
        <v>74</v>
      </c>
      <c r="B45" s="102"/>
      <c r="C45" s="102"/>
      <c r="D45" s="103"/>
      <c r="E45" s="104"/>
      <c r="F45" s="104"/>
      <c r="G45" s="77"/>
      <c r="H45" s="77"/>
      <c r="I45" s="77"/>
    </row>
    <row r="46" spans="1:10" x14ac:dyDescent="0.25">
      <c r="A46" s="77"/>
      <c r="B46" s="77"/>
      <c r="C46" s="77"/>
      <c r="D46" s="77"/>
      <c r="E46" s="77"/>
      <c r="F46" s="77"/>
      <c r="G46" s="77"/>
      <c r="H46" s="77"/>
      <c r="I46" s="77"/>
    </row>
  </sheetData>
  <mergeCells count="16">
    <mergeCell ref="G7:I7"/>
    <mergeCell ref="A6:B6"/>
    <mergeCell ref="G1:I5"/>
    <mergeCell ref="D44:F44"/>
    <mergeCell ref="A1:F1"/>
    <mergeCell ref="A2:F2"/>
    <mergeCell ref="A5:B5"/>
    <mergeCell ref="D5:E5"/>
    <mergeCell ref="B4:C4"/>
    <mergeCell ref="E4:F4"/>
    <mergeCell ref="D40:E40"/>
    <mergeCell ref="D41:E41"/>
    <mergeCell ref="A7:B7"/>
    <mergeCell ref="A40:C41"/>
    <mergeCell ref="A3:C3"/>
    <mergeCell ref="D3:F3"/>
  </mergeCells>
  <pageMargins left="0.25" right="0.25" top="0.75" bottom="0.75" header="0.3" footer="0.3"/>
  <pageSetup paperSize="9"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  <pageSetUpPr fitToPage="1"/>
  </sheetPr>
  <dimension ref="A1:J47"/>
  <sheetViews>
    <sheetView topLeftCell="A21" zoomScaleNormal="100" workbookViewId="0">
      <selection activeCell="F41" sqref="F41"/>
    </sheetView>
  </sheetViews>
  <sheetFormatPr baseColWidth="10" defaultRowHeight="15" x14ac:dyDescent="0.25"/>
  <cols>
    <col min="2" max="2" width="11.42578125" customWidth="1"/>
    <col min="3" max="3" width="9.42578125" customWidth="1"/>
    <col min="5" max="5" width="10.28515625" customWidth="1"/>
    <col min="6" max="6" width="11.85546875" customWidth="1"/>
    <col min="7" max="7" width="11.28515625" customWidth="1"/>
    <col min="8" max="8" width="13" customWidth="1"/>
    <col min="9" max="9" width="10.28515625" customWidth="1"/>
  </cols>
  <sheetData>
    <row r="1" spans="1:10" ht="20.25" x14ac:dyDescent="0.25">
      <c r="A1" s="326" t="s">
        <v>29</v>
      </c>
      <c r="B1" s="326"/>
      <c r="C1" s="326"/>
      <c r="D1" s="326"/>
      <c r="E1" s="326"/>
      <c r="F1" s="326"/>
      <c r="G1" s="291"/>
      <c r="H1" s="292"/>
      <c r="I1" s="293"/>
    </row>
    <row r="2" spans="1:10" ht="21" thickBot="1" x14ac:dyDescent="0.3">
      <c r="A2" s="334" t="s">
        <v>32</v>
      </c>
      <c r="B2" s="335"/>
      <c r="C2" s="335"/>
      <c r="D2" s="335"/>
      <c r="E2" s="335"/>
      <c r="F2" s="336"/>
      <c r="G2" s="294"/>
      <c r="H2" s="295"/>
      <c r="I2" s="296"/>
      <c r="J2" s="4"/>
    </row>
    <row r="3" spans="1:10" ht="16.5" x14ac:dyDescent="0.25">
      <c r="A3" s="315" t="str">
        <f>Vertragsdaten!D5</f>
        <v>Name der Hilfskraft</v>
      </c>
      <c r="B3" s="316"/>
      <c r="C3" s="317"/>
      <c r="D3" s="318" t="str">
        <f>Vertragsdaten!D6</f>
        <v>Vorname der Hilfskraft</v>
      </c>
      <c r="E3" s="319"/>
      <c r="F3" s="317"/>
      <c r="G3" s="294"/>
      <c r="H3" s="295"/>
      <c r="I3" s="296"/>
      <c r="J3" s="4"/>
    </row>
    <row r="4" spans="1:10" ht="36" customHeight="1" x14ac:dyDescent="0.25">
      <c r="A4" s="106" t="s">
        <v>7</v>
      </c>
      <c r="B4" s="287" t="str">
        <f>Vertragsdaten!D3</f>
        <v>Name des Fachbereichs eingeben</v>
      </c>
      <c r="C4" s="288"/>
      <c r="D4" s="106" t="s">
        <v>8</v>
      </c>
      <c r="E4" s="287" t="str">
        <f>Vertragsdaten!D4</f>
        <v>Name des Fachgebiets eingeben</v>
      </c>
      <c r="F4" s="340"/>
      <c r="G4" s="294"/>
      <c r="H4" s="295"/>
      <c r="I4" s="296"/>
      <c r="J4" s="4"/>
    </row>
    <row r="5" spans="1:10" ht="16.5" x14ac:dyDescent="0.25">
      <c r="A5" s="348" t="s">
        <v>14</v>
      </c>
      <c r="B5" s="349"/>
      <c r="C5" s="135">
        <f>Vertragsdaten!D12</f>
        <v>10</v>
      </c>
      <c r="D5" s="338"/>
      <c r="E5" s="339"/>
      <c r="F5" s="108"/>
      <c r="G5" s="294"/>
      <c r="H5" s="295"/>
      <c r="I5" s="296"/>
      <c r="J5" s="4"/>
    </row>
    <row r="6" spans="1:10" s="1" customFormat="1" ht="33" customHeight="1" x14ac:dyDescent="0.3">
      <c r="A6" s="355" t="s">
        <v>56</v>
      </c>
      <c r="B6" s="364"/>
      <c r="C6" s="146">
        <f>'4.Monat'!F42</f>
        <v>111</v>
      </c>
      <c r="D6" s="147" t="s">
        <v>49</v>
      </c>
      <c r="E6" s="147"/>
      <c r="F6" s="148">
        <f>'4.Monat'!I42</f>
        <v>9</v>
      </c>
      <c r="G6" s="149"/>
      <c r="H6" s="150"/>
      <c r="I6" s="151"/>
      <c r="J6" s="23"/>
    </row>
    <row r="7" spans="1:10" ht="27.95" customHeight="1" x14ac:dyDescent="0.3">
      <c r="A7" s="367">
        <f>EDATE(Vertragsdaten!D8,4)</f>
        <v>46143</v>
      </c>
      <c r="B7" s="367"/>
      <c r="C7" s="38" t="s">
        <v>15</v>
      </c>
      <c r="D7" s="38" t="s">
        <v>16</v>
      </c>
      <c r="E7" s="38" t="s">
        <v>17</v>
      </c>
      <c r="F7" s="38" t="s">
        <v>18</v>
      </c>
      <c r="G7" s="357" t="s">
        <v>23</v>
      </c>
      <c r="H7" s="358"/>
      <c r="I7" s="359"/>
      <c r="J7" s="3"/>
    </row>
    <row r="8" spans="1:10" ht="16.5" x14ac:dyDescent="0.3">
      <c r="A8" s="232"/>
      <c r="B8" s="229"/>
      <c r="C8" s="229"/>
      <c r="D8" s="229"/>
      <c r="E8" s="229"/>
      <c r="F8" s="233"/>
      <c r="G8" s="89" t="s">
        <v>45</v>
      </c>
      <c r="H8" s="90" t="s">
        <v>36</v>
      </c>
      <c r="I8" s="90" t="s">
        <v>37</v>
      </c>
      <c r="J8" s="3"/>
    </row>
    <row r="9" spans="1:10" ht="16.5" x14ac:dyDescent="0.3">
      <c r="A9" s="45">
        <f>A7</f>
        <v>46143</v>
      </c>
      <c r="B9" s="152">
        <f>A9</f>
        <v>46143</v>
      </c>
      <c r="C9" s="5"/>
      <c r="D9" s="5"/>
      <c r="E9" s="5"/>
      <c r="F9" s="22">
        <f>((D9-C9)*24)-((1/60)*E9)</f>
        <v>0</v>
      </c>
      <c r="G9" s="7"/>
      <c r="H9" s="8"/>
      <c r="I9" s="8"/>
      <c r="J9" s="2"/>
    </row>
    <row r="10" spans="1:10" ht="16.5" x14ac:dyDescent="0.3">
      <c r="A10" s="92">
        <f>A9+1</f>
        <v>46144</v>
      </c>
      <c r="B10" s="152">
        <f t="shared" ref="B10:B39" si="0">A10</f>
        <v>46144</v>
      </c>
      <c r="C10" s="5"/>
      <c r="D10" s="5"/>
      <c r="E10" s="5"/>
      <c r="F10" s="22">
        <f>((D10-C10)*24)-((1/60)*E10)</f>
        <v>0</v>
      </c>
      <c r="G10" s="9"/>
      <c r="H10" s="9"/>
      <c r="I10" s="9"/>
      <c r="J10" s="1"/>
    </row>
    <row r="11" spans="1:10" ht="16.5" x14ac:dyDescent="0.3">
      <c r="A11" s="92">
        <f t="shared" ref="A11:A39" si="1">A10+1</f>
        <v>46145</v>
      </c>
      <c r="B11" s="152">
        <f t="shared" si="0"/>
        <v>46145</v>
      </c>
      <c r="C11" s="5"/>
      <c r="D11" s="5"/>
      <c r="E11" s="5"/>
      <c r="F11" s="22">
        <f t="shared" ref="F11:F39" si="2">((D11-C11)*24)-((1/60)*E11)</f>
        <v>0</v>
      </c>
      <c r="G11" s="9"/>
      <c r="H11" s="9"/>
      <c r="I11" s="9"/>
      <c r="J11" s="1"/>
    </row>
    <row r="12" spans="1:10" ht="16.5" x14ac:dyDescent="0.3">
      <c r="A12" s="92">
        <f t="shared" si="1"/>
        <v>46146</v>
      </c>
      <c r="B12" s="152">
        <f t="shared" si="0"/>
        <v>46146</v>
      </c>
      <c r="C12" s="5"/>
      <c r="D12" s="5"/>
      <c r="E12" s="5"/>
      <c r="F12" s="22">
        <f t="shared" si="2"/>
        <v>0</v>
      </c>
      <c r="G12" s="9"/>
      <c r="H12" s="9"/>
      <c r="I12" s="9"/>
      <c r="J12" s="1"/>
    </row>
    <row r="13" spans="1:10" ht="16.5" x14ac:dyDescent="0.3">
      <c r="A13" s="92">
        <f t="shared" si="1"/>
        <v>46147</v>
      </c>
      <c r="B13" s="152">
        <f t="shared" si="0"/>
        <v>46147</v>
      </c>
      <c r="C13" s="5"/>
      <c r="D13" s="5"/>
      <c r="E13" s="5"/>
      <c r="F13" s="22">
        <f t="shared" si="2"/>
        <v>0</v>
      </c>
      <c r="G13" s="9"/>
      <c r="H13" s="9"/>
      <c r="I13" s="9"/>
      <c r="J13" s="1"/>
    </row>
    <row r="14" spans="1:10" ht="16.5" x14ac:dyDescent="0.3">
      <c r="A14" s="92">
        <f t="shared" si="1"/>
        <v>46148</v>
      </c>
      <c r="B14" s="152">
        <f t="shared" si="0"/>
        <v>46148</v>
      </c>
      <c r="C14" s="5"/>
      <c r="D14" s="5"/>
      <c r="E14" s="5"/>
      <c r="F14" s="22">
        <f t="shared" si="2"/>
        <v>0</v>
      </c>
      <c r="G14" s="9"/>
      <c r="H14" s="9"/>
      <c r="I14" s="9"/>
      <c r="J14" s="1"/>
    </row>
    <row r="15" spans="1:10" ht="16.5" x14ac:dyDescent="0.3">
      <c r="A15" s="92">
        <f t="shared" si="1"/>
        <v>46149</v>
      </c>
      <c r="B15" s="152">
        <f t="shared" si="0"/>
        <v>46149</v>
      </c>
      <c r="C15" s="5"/>
      <c r="D15" s="5"/>
      <c r="E15" s="5"/>
      <c r="F15" s="22">
        <f t="shared" si="2"/>
        <v>0</v>
      </c>
      <c r="G15" s="9"/>
      <c r="H15" s="9"/>
      <c r="I15" s="9"/>
      <c r="J15" s="1"/>
    </row>
    <row r="16" spans="1:10" ht="16.5" x14ac:dyDescent="0.3">
      <c r="A16" s="92">
        <f t="shared" si="1"/>
        <v>46150</v>
      </c>
      <c r="B16" s="152">
        <f t="shared" si="0"/>
        <v>46150</v>
      </c>
      <c r="C16" s="5"/>
      <c r="D16" s="5"/>
      <c r="E16" s="5"/>
      <c r="F16" s="22">
        <f t="shared" si="2"/>
        <v>0</v>
      </c>
      <c r="G16" s="9"/>
      <c r="H16" s="9"/>
      <c r="I16" s="9"/>
      <c r="J16" s="1"/>
    </row>
    <row r="17" spans="1:10" ht="16.5" x14ac:dyDescent="0.3">
      <c r="A17" s="92">
        <f t="shared" si="1"/>
        <v>46151</v>
      </c>
      <c r="B17" s="152">
        <f t="shared" si="0"/>
        <v>46151</v>
      </c>
      <c r="C17" s="5"/>
      <c r="D17" s="5"/>
      <c r="E17" s="5"/>
      <c r="F17" s="22">
        <f t="shared" si="2"/>
        <v>0</v>
      </c>
      <c r="G17" s="9"/>
      <c r="H17" s="9"/>
      <c r="I17" s="9"/>
      <c r="J17" s="1"/>
    </row>
    <row r="18" spans="1:10" ht="16.5" x14ac:dyDescent="0.3">
      <c r="A18" s="92">
        <f t="shared" si="1"/>
        <v>46152</v>
      </c>
      <c r="B18" s="152">
        <f t="shared" si="0"/>
        <v>46152</v>
      </c>
      <c r="C18" s="5"/>
      <c r="D18" s="5"/>
      <c r="E18" s="5"/>
      <c r="F18" s="22">
        <f t="shared" si="2"/>
        <v>0</v>
      </c>
      <c r="G18" s="9"/>
      <c r="H18" s="9"/>
      <c r="I18" s="9"/>
      <c r="J18" s="1"/>
    </row>
    <row r="19" spans="1:10" ht="16.5" x14ac:dyDescent="0.3">
      <c r="A19" s="92">
        <f t="shared" si="1"/>
        <v>46153</v>
      </c>
      <c r="B19" s="152">
        <f t="shared" si="0"/>
        <v>46153</v>
      </c>
      <c r="C19" s="5"/>
      <c r="D19" s="5"/>
      <c r="E19" s="5"/>
      <c r="F19" s="22">
        <f t="shared" si="2"/>
        <v>0</v>
      </c>
      <c r="G19" s="9"/>
      <c r="H19" s="9"/>
      <c r="I19" s="9"/>
      <c r="J19" s="1"/>
    </row>
    <row r="20" spans="1:10" ht="16.5" x14ac:dyDescent="0.3">
      <c r="A20" s="92">
        <f t="shared" si="1"/>
        <v>46154</v>
      </c>
      <c r="B20" s="152">
        <f t="shared" si="0"/>
        <v>46154</v>
      </c>
      <c r="C20" s="5"/>
      <c r="D20" s="5"/>
      <c r="E20" s="5"/>
      <c r="F20" s="22">
        <f t="shared" si="2"/>
        <v>0</v>
      </c>
      <c r="G20" s="9"/>
      <c r="H20" s="9"/>
      <c r="I20" s="9"/>
      <c r="J20" s="1"/>
    </row>
    <row r="21" spans="1:10" ht="16.5" x14ac:dyDescent="0.3">
      <c r="A21" s="92">
        <f t="shared" si="1"/>
        <v>46155</v>
      </c>
      <c r="B21" s="152">
        <f t="shared" si="0"/>
        <v>46155</v>
      </c>
      <c r="C21" s="5"/>
      <c r="D21" s="5"/>
      <c r="E21" s="5"/>
      <c r="F21" s="22">
        <f t="shared" si="2"/>
        <v>0</v>
      </c>
      <c r="G21" s="9"/>
      <c r="H21" s="9"/>
      <c r="I21" s="9"/>
      <c r="J21" s="1"/>
    </row>
    <row r="22" spans="1:10" ht="16.5" x14ac:dyDescent="0.3">
      <c r="A22" s="92">
        <f t="shared" si="1"/>
        <v>46156</v>
      </c>
      <c r="B22" s="152">
        <f t="shared" si="0"/>
        <v>46156</v>
      </c>
      <c r="C22" s="5"/>
      <c r="D22" s="5"/>
      <c r="E22" s="5"/>
      <c r="F22" s="22">
        <f t="shared" si="2"/>
        <v>0</v>
      </c>
      <c r="G22" s="9"/>
      <c r="H22" s="9"/>
      <c r="I22" s="9"/>
      <c r="J22" s="1"/>
    </row>
    <row r="23" spans="1:10" ht="16.5" x14ac:dyDescent="0.3">
      <c r="A23" s="92">
        <f t="shared" si="1"/>
        <v>46157</v>
      </c>
      <c r="B23" s="152">
        <f t="shared" si="0"/>
        <v>46157</v>
      </c>
      <c r="C23" s="5"/>
      <c r="D23" s="5"/>
      <c r="E23" s="5"/>
      <c r="F23" s="22">
        <f t="shared" si="2"/>
        <v>0</v>
      </c>
      <c r="G23" s="9"/>
      <c r="H23" s="9"/>
      <c r="I23" s="9"/>
      <c r="J23" s="1"/>
    </row>
    <row r="24" spans="1:10" ht="16.5" x14ac:dyDescent="0.3">
      <c r="A24" s="92">
        <f t="shared" si="1"/>
        <v>46158</v>
      </c>
      <c r="B24" s="152">
        <f t="shared" si="0"/>
        <v>46158</v>
      </c>
      <c r="C24" s="5"/>
      <c r="D24" s="5"/>
      <c r="E24" s="5"/>
      <c r="F24" s="22">
        <f t="shared" si="2"/>
        <v>0</v>
      </c>
      <c r="G24" s="9"/>
      <c r="H24" s="9"/>
      <c r="I24" s="9"/>
      <c r="J24" s="1"/>
    </row>
    <row r="25" spans="1:10" ht="16.5" x14ac:dyDescent="0.3">
      <c r="A25" s="92">
        <f t="shared" si="1"/>
        <v>46159</v>
      </c>
      <c r="B25" s="152">
        <f t="shared" si="0"/>
        <v>46159</v>
      </c>
      <c r="C25" s="5"/>
      <c r="D25" s="5"/>
      <c r="E25" s="5"/>
      <c r="F25" s="22">
        <f t="shared" si="2"/>
        <v>0</v>
      </c>
      <c r="G25" s="9"/>
      <c r="H25" s="9"/>
      <c r="I25" s="9"/>
      <c r="J25" s="1"/>
    </row>
    <row r="26" spans="1:10" ht="16.5" x14ac:dyDescent="0.3">
      <c r="A26" s="92">
        <f t="shared" si="1"/>
        <v>46160</v>
      </c>
      <c r="B26" s="152">
        <f t="shared" si="0"/>
        <v>46160</v>
      </c>
      <c r="C26" s="5"/>
      <c r="D26" s="5"/>
      <c r="E26" s="5"/>
      <c r="F26" s="22">
        <f t="shared" si="2"/>
        <v>0</v>
      </c>
      <c r="G26" s="9"/>
      <c r="H26" s="9"/>
      <c r="I26" s="9"/>
      <c r="J26" s="1"/>
    </row>
    <row r="27" spans="1:10" ht="16.5" x14ac:dyDescent="0.3">
      <c r="A27" s="92">
        <f t="shared" si="1"/>
        <v>46161</v>
      </c>
      <c r="B27" s="152">
        <f t="shared" si="0"/>
        <v>46161</v>
      </c>
      <c r="C27" s="5"/>
      <c r="D27" s="5"/>
      <c r="E27" s="5"/>
      <c r="F27" s="22">
        <f t="shared" si="2"/>
        <v>0</v>
      </c>
      <c r="G27" s="9"/>
      <c r="H27" s="9"/>
      <c r="I27" s="9"/>
      <c r="J27" s="1"/>
    </row>
    <row r="28" spans="1:10" ht="16.5" x14ac:dyDescent="0.3">
      <c r="A28" s="92">
        <f t="shared" si="1"/>
        <v>46162</v>
      </c>
      <c r="B28" s="152">
        <f t="shared" si="0"/>
        <v>46162</v>
      </c>
      <c r="C28" s="5"/>
      <c r="D28" s="5"/>
      <c r="E28" s="5"/>
      <c r="F28" s="22">
        <f t="shared" si="2"/>
        <v>0</v>
      </c>
      <c r="G28" s="9"/>
      <c r="H28" s="9"/>
      <c r="I28" s="9"/>
      <c r="J28" s="1"/>
    </row>
    <row r="29" spans="1:10" ht="16.5" x14ac:dyDescent="0.3">
      <c r="A29" s="92">
        <f t="shared" si="1"/>
        <v>46163</v>
      </c>
      <c r="B29" s="152">
        <f t="shared" si="0"/>
        <v>46163</v>
      </c>
      <c r="C29" s="5"/>
      <c r="D29" s="5"/>
      <c r="E29" s="5"/>
      <c r="F29" s="22">
        <f>((D29-C29)*24)-((1/60)*E29)</f>
        <v>0</v>
      </c>
      <c r="G29" s="9"/>
      <c r="H29" s="9"/>
      <c r="I29" s="9"/>
      <c r="J29" s="1"/>
    </row>
    <row r="30" spans="1:10" ht="16.5" x14ac:dyDescent="0.3">
      <c r="A30" s="92">
        <f t="shared" si="1"/>
        <v>46164</v>
      </c>
      <c r="B30" s="152">
        <f t="shared" si="0"/>
        <v>46164</v>
      </c>
      <c r="C30" s="5"/>
      <c r="D30" s="5"/>
      <c r="E30" s="5"/>
      <c r="F30" s="22">
        <f t="shared" si="2"/>
        <v>0</v>
      </c>
      <c r="G30" s="9"/>
      <c r="H30" s="9"/>
      <c r="I30" s="9"/>
      <c r="J30" s="1"/>
    </row>
    <row r="31" spans="1:10" ht="16.5" x14ac:dyDescent="0.3">
      <c r="A31" s="92">
        <f t="shared" si="1"/>
        <v>46165</v>
      </c>
      <c r="B31" s="152">
        <f t="shared" si="0"/>
        <v>46165</v>
      </c>
      <c r="C31" s="5"/>
      <c r="D31" s="5"/>
      <c r="E31" s="5"/>
      <c r="F31" s="22">
        <f t="shared" si="2"/>
        <v>0</v>
      </c>
      <c r="G31" s="9"/>
      <c r="H31" s="9"/>
      <c r="I31" s="9"/>
      <c r="J31" s="1"/>
    </row>
    <row r="32" spans="1:10" ht="16.5" x14ac:dyDescent="0.3">
      <c r="A32" s="92">
        <f t="shared" si="1"/>
        <v>46166</v>
      </c>
      <c r="B32" s="152">
        <f t="shared" si="0"/>
        <v>46166</v>
      </c>
      <c r="C32" s="5"/>
      <c r="D32" s="5"/>
      <c r="E32" s="5"/>
      <c r="F32" s="22">
        <f t="shared" si="2"/>
        <v>0</v>
      </c>
      <c r="G32" s="9"/>
      <c r="H32" s="9"/>
      <c r="I32" s="9"/>
      <c r="J32" s="1"/>
    </row>
    <row r="33" spans="1:10" ht="16.5" x14ac:dyDescent="0.3">
      <c r="A33" s="92">
        <f t="shared" si="1"/>
        <v>46167</v>
      </c>
      <c r="B33" s="152">
        <f t="shared" si="0"/>
        <v>46167</v>
      </c>
      <c r="C33" s="5"/>
      <c r="D33" s="5"/>
      <c r="E33" s="5"/>
      <c r="F33" s="22">
        <f t="shared" si="2"/>
        <v>0</v>
      </c>
      <c r="G33" s="9"/>
      <c r="H33" s="9"/>
      <c r="I33" s="9"/>
      <c r="J33" s="1"/>
    </row>
    <row r="34" spans="1:10" ht="16.5" x14ac:dyDescent="0.3">
      <c r="A34" s="92">
        <f t="shared" si="1"/>
        <v>46168</v>
      </c>
      <c r="B34" s="152">
        <f t="shared" si="0"/>
        <v>46168</v>
      </c>
      <c r="C34" s="5"/>
      <c r="D34" s="5"/>
      <c r="E34" s="5"/>
      <c r="F34" s="22">
        <f t="shared" si="2"/>
        <v>0</v>
      </c>
      <c r="G34" s="9"/>
      <c r="H34" s="9"/>
      <c r="I34" s="9"/>
      <c r="J34" s="1"/>
    </row>
    <row r="35" spans="1:10" ht="16.5" x14ac:dyDescent="0.3">
      <c r="A35" s="92">
        <f t="shared" si="1"/>
        <v>46169</v>
      </c>
      <c r="B35" s="152">
        <f t="shared" si="0"/>
        <v>46169</v>
      </c>
      <c r="C35" s="5"/>
      <c r="D35" s="5"/>
      <c r="E35" s="5"/>
      <c r="F35" s="22">
        <f t="shared" si="2"/>
        <v>0</v>
      </c>
      <c r="G35" s="9"/>
      <c r="H35" s="9"/>
      <c r="I35" s="9"/>
      <c r="J35" s="1"/>
    </row>
    <row r="36" spans="1:10" ht="16.5" x14ac:dyDescent="0.3">
      <c r="A36" s="92">
        <f t="shared" si="1"/>
        <v>46170</v>
      </c>
      <c r="B36" s="152">
        <f t="shared" si="0"/>
        <v>46170</v>
      </c>
      <c r="C36" s="5"/>
      <c r="D36" s="5"/>
      <c r="E36" s="5"/>
      <c r="F36" s="22">
        <f t="shared" si="2"/>
        <v>0</v>
      </c>
      <c r="G36" s="9"/>
      <c r="H36" s="9"/>
      <c r="I36" s="9"/>
      <c r="J36" s="1"/>
    </row>
    <row r="37" spans="1:10" ht="16.5" x14ac:dyDescent="0.3">
      <c r="A37" s="92">
        <f t="shared" si="1"/>
        <v>46171</v>
      </c>
      <c r="B37" s="152">
        <f t="shared" si="0"/>
        <v>46171</v>
      </c>
      <c r="C37" s="5"/>
      <c r="D37" s="5"/>
      <c r="E37" s="5"/>
      <c r="F37" s="22">
        <f t="shared" si="2"/>
        <v>0</v>
      </c>
      <c r="G37" s="9"/>
      <c r="H37" s="9"/>
      <c r="I37" s="9"/>
      <c r="J37" s="1"/>
    </row>
    <row r="38" spans="1:10" ht="16.5" x14ac:dyDescent="0.3">
      <c r="A38" s="92">
        <f t="shared" si="1"/>
        <v>46172</v>
      </c>
      <c r="B38" s="152">
        <f t="shared" si="0"/>
        <v>46172</v>
      </c>
      <c r="C38" s="5"/>
      <c r="D38" s="5"/>
      <c r="E38" s="5"/>
      <c r="F38" s="22">
        <f t="shared" si="2"/>
        <v>0</v>
      </c>
      <c r="G38" s="9"/>
      <c r="H38" s="9"/>
      <c r="I38" s="9"/>
      <c r="J38" s="1"/>
    </row>
    <row r="39" spans="1:10" ht="17.25" thickBot="1" x14ac:dyDescent="0.35">
      <c r="A39" s="92">
        <f t="shared" si="1"/>
        <v>46173</v>
      </c>
      <c r="B39" s="152">
        <f t="shared" si="0"/>
        <v>46173</v>
      </c>
      <c r="C39" s="6"/>
      <c r="D39" s="6"/>
      <c r="E39" s="6"/>
      <c r="F39" s="22">
        <f t="shared" si="2"/>
        <v>0</v>
      </c>
      <c r="G39" s="10"/>
      <c r="H39" s="10"/>
      <c r="I39" s="9"/>
      <c r="J39" s="1"/>
    </row>
    <row r="40" spans="1:10" ht="17.25" thickTop="1" x14ac:dyDescent="0.25">
      <c r="A40" s="332" t="s">
        <v>48</v>
      </c>
      <c r="B40" s="332"/>
      <c r="C40" s="332"/>
      <c r="D40" s="365"/>
      <c r="E40" s="366"/>
      <c r="F40" s="153"/>
      <c r="G40" s="126"/>
      <c r="H40" s="126"/>
      <c r="I40" s="9"/>
    </row>
    <row r="41" spans="1:10" x14ac:dyDescent="0.25">
      <c r="A41" s="333"/>
      <c r="B41" s="333"/>
      <c r="C41" s="333"/>
      <c r="D41" s="361"/>
      <c r="E41" s="362"/>
      <c r="F41" s="144">
        <f>SUM(F9:F39)+G41+H41</f>
        <v>0</v>
      </c>
      <c r="G41" s="61">
        <f>SUM(G9:G39)</f>
        <v>0</v>
      </c>
      <c r="H41" s="61">
        <f>SUM(H9:H39)</f>
        <v>0</v>
      </c>
      <c r="I41" s="61">
        <f>SUM(I9:I39)</f>
        <v>0</v>
      </c>
    </row>
    <row r="42" spans="1:10" s="1" customFormat="1" ht="16.5" x14ac:dyDescent="0.3">
      <c r="A42" s="76" t="s">
        <v>47</v>
      </c>
      <c r="B42" s="76"/>
      <c r="C42" s="76" t="s">
        <v>56</v>
      </c>
      <c r="D42" s="76"/>
      <c r="E42" s="76"/>
      <c r="F42" s="154">
        <f>C6-F41</f>
        <v>111</v>
      </c>
      <c r="G42" s="76"/>
      <c r="H42" s="76" t="s">
        <v>20</v>
      </c>
      <c r="I42" s="155">
        <f>F6-I41</f>
        <v>9</v>
      </c>
    </row>
    <row r="43" spans="1:10" ht="16.5" thickBot="1" x14ac:dyDescent="0.3">
      <c r="A43" s="66"/>
      <c r="B43" s="67"/>
      <c r="C43" s="68"/>
      <c r="D43" s="69"/>
      <c r="E43" s="70"/>
      <c r="F43" s="70"/>
      <c r="G43" s="71"/>
      <c r="H43" s="71"/>
      <c r="I43" s="71"/>
    </row>
    <row r="44" spans="1:10" ht="15.75" x14ac:dyDescent="0.25">
      <c r="A44" s="131" t="s">
        <v>21</v>
      </c>
      <c r="B44" s="132"/>
      <c r="C44" s="133"/>
      <c r="D44" s="347" t="s">
        <v>22</v>
      </c>
      <c r="E44" s="347"/>
      <c r="F44" s="347"/>
      <c r="G44" s="156" t="s">
        <v>39</v>
      </c>
      <c r="H44" s="156"/>
      <c r="I44" s="156"/>
    </row>
    <row r="45" spans="1:10" x14ac:dyDescent="0.25">
      <c r="A45" s="101"/>
      <c r="B45" s="102"/>
      <c r="C45" s="102"/>
      <c r="D45" s="103"/>
      <c r="E45" s="104"/>
      <c r="F45" s="104"/>
      <c r="G45" s="77"/>
      <c r="H45" s="77"/>
      <c r="I45" s="77"/>
    </row>
    <row r="46" spans="1:10" x14ac:dyDescent="0.25">
      <c r="A46" s="101" t="s">
        <v>72</v>
      </c>
      <c r="B46" s="102"/>
      <c r="C46" s="102"/>
      <c r="D46" s="103"/>
      <c r="E46" s="104"/>
      <c r="F46" s="104"/>
      <c r="G46" s="77"/>
      <c r="H46" s="77"/>
      <c r="I46" s="77"/>
    </row>
    <row r="47" spans="1:10" x14ac:dyDescent="0.25">
      <c r="A47" s="16"/>
    </row>
  </sheetData>
  <mergeCells count="16">
    <mergeCell ref="G7:I7"/>
    <mergeCell ref="A6:B6"/>
    <mergeCell ref="G1:I5"/>
    <mergeCell ref="D44:F44"/>
    <mergeCell ref="A1:F1"/>
    <mergeCell ref="D40:E40"/>
    <mergeCell ref="D41:E41"/>
    <mergeCell ref="A7:B7"/>
    <mergeCell ref="A40:C41"/>
    <mergeCell ref="A2:F2"/>
    <mergeCell ref="A5:B5"/>
    <mergeCell ref="D5:E5"/>
    <mergeCell ref="B4:C4"/>
    <mergeCell ref="E4:F4"/>
    <mergeCell ref="A3:C3"/>
    <mergeCell ref="D3:F3"/>
  </mergeCells>
  <pageMargins left="0.25" right="0.25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J47"/>
  <sheetViews>
    <sheetView topLeftCell="A17" zoomScaleNormal="100" workbookViewId="0">
      <selection activeCell="F41" sqref="F41"/>
    </sheetView>
  </sheetViews>
  <sheetFormatPr baseColWidth="10" defaultRowHeight="15" x14ac:dyDescent="0.25"/>
  <cols>
    <col min="2" max="2" width="10.42578125" customWidth="1"/>
    <col min="3" max="3" width="10.5703125" customWidth="1"/>
    <col min="5" max="5" width="9.85546875" customWidth="1"/>
    <col min="7" max="7" width="11.5703125" customWidth="1"/>
    <col min="8" max="8" width="10.7109375" customWidth="1"/>
    <col min="9" max="9" width="11.7109375" customWidth="1"/>
  </cols>
  <sheetData>
    <row r="1" spans="1:10" ht="20.25" customHeight="1" x14ac:dyDescent="0.25">
      <c r="A1" s="326" t="s">
        <v>29</v>
      </c>
      <c r="B1" s="326"/>
      <c r="C1" s="326"/>
      <c r="D1" s="326"/>
      <c r="E1" s="326"/>
      <c r="F1" s="371"/>
      <c r="G1" s="291"/>
      <c r="H1" s="292"/>
      <c r="I1" s="293"/>
    </row>
    <row r="2" spans="1:10" ht="21" customHeight="1" thickBot="1" x14ac:dyDescent="0.3">
      <c r="A2" s="334" t="s">
        <v>32</v>
      </c>
      <c r="B2" s="335"/>
      <c r="C2" s="335"/>
      <c r="D2" s="335"/>
      <c r="E2" s="335"/>
      <c r="F2" s="336"/>
      <c r="G2" s="294"/>
      <c r="H2" s="295"/>
      <c r="I2" s="296"/>
      <c r="J2" s="4"/>
    </row>
    <row r="3" spans="1:10" ht="16.5" x14ac:dyDescent="0.25">
      <c r="A3" s="315" t="str">
        <f>Vertragsdaten!D5</f>
        <v>Name der Hilfskraft</v>
      </c>
      <c r="B3" s="316"/>
      <c r="C3" s="317"/>
      <c r="D3" s="318" t="str">
        <f>Vertragsdaten!D6</f>
        <v>Vorname der Hilfskraft</v>
      </c>
      <c r="E3" s="319"/>
      <c r="F3" s="317"/>
      <c r="G3" s="294"/>
      <c r="H3" s="295"/>
      <c r="I3" s="296"/>
      <c r="J3" s="4"/>
    </row>
    <row r="4" spans="1:10" ht="48.75" customHeight="1" x14ac:dyDescent="0.25">
      <c r="A4" s="106" t="s">
        <v>7</v>
      </c>
      <c r="B4" s="287" t="str">
        <f>Vertragsdaten!D3</f>
        <v>Name des Fachbereichs eingeben</v>
      </c>
      <c r="C4" s="288"/>
      <c r="D4" s="106" t="s">
        <v>8</v>
      </c>
      <c r="E4" s="287" t="str">
        <f>Vertragsdaten!D4</f>
        <v>Name des Fachgebiets eingeben</v>
      </c>
      <c r="F4" s="340"/>
      <c r="G4" s="294"/>
      <c r="H4" s="295"/>
      <c r="I4" s="296"/>
      <c r="J4" s="4"/>
    </row>
    <row r="5" spans="1:10" ht="16.5" x14ac:dyDescent="0.25">
      <c r="A5" s="348" t="s">
        <v>14</v>
      </c>
      <c r="B5" s="349"/>
      <c r="C5" s="107">
        <f>Vertragsdaten!D12</f>
        <v>10</v>
      </c>
      <c r="D5" s="338"/>
      <c r="E5" s="339"/>
      <c r="F5" s="108"/>
      <c r="G5" s="294"/>
      <c r="H5" s="295"/>
      <c r="I5" s="296"/>
      <c r="J5" s="4"/>
    </row>
    <row r="6" spans="1:10" s="1" customFormat="1" ht="33" customHeight="1" x14ac:dyDescent="0.3">
      <c r="A6" s="355" t="s">
        <v>56</v>
      </c>
      <c r="B6" s="364"/>
      <c r="C6" s="146">
        <f>'5. Monat'!F42</f>
        <v>111</v>
      </c>
      <c r="D6" s="147" t="s">
        <v>49</v>
      </c>
      <c r="E6" s="147"/>
      <c r="F6" s="157">
        <f>'5. Monat'!I42</f>
        <v>9</v>
      </c>
      <c r="G6" s="149"/>
      <c r="H6" s="150"/>
      <c r="I6" s="151"/>
      <c r="J6" s="23"/>
    </row>
    <row r="7" spans="1:10" ht="34.15" customHeight="1" x14ac:dyDescent="0.3">
      <c r="A7" s="356">
        <f>EDATE(Vertragsdaten!D8,5)</f>
        <v>46174</v>
      </c>
      <c r="B7" s="356"/>
      <c r="C7" s="38" t="s">
        <v>15</v>
      </c>
      <c r="D7" s="38" t="s">
        <v>16</v>
      </c>
      <c r="E7" s="38" t="s">
        <v>17</v>
      </c>
      <c r="F7" s="38" t="s">
        <v>18</v>
      </c>
      <c r="G7" s="368" t="s">
        <v>44</v>
      </c>
      <c r="H7" s="369"/>
      <c r="I7" s="370"/>
      <c r="J7" s="3"/>
    </row>
    <row r="8" spans="1:10" ht="16.5" x14ac:dyDescent="0.3">
      <c r="A8" s="341"/>
      <c r="B8" s="342"/>
      <c r="C8" s="229"/>
      <c r="D8" s="229"/>
      <c r="E8" s="229"/>
      <c r="F8" s="233"/>
      <c r="G8" s="89" t="s">
        <v>45</v>
      </c>
      <c r="H8" s="90" t="s">
        <v>36</v>
      </c>
      <c r="I8" s="90" t="s">
        <v>37</v>
      </c>
      <c r="J8" s="3"/>
    </row>
    <row r="9" spans="1:10" ht="16.5" x14ac:dyDescent="0.3">
      <c r="A9" s="45">
        <f>A7</f>
        <v>46174</v>
      </c>
      <c r="B9" s="152">
        <f>A9</f>
        <v>46174</v>
      </c>
      <c r="C9" s="5"/>
      <c r="D9" s="5"/>
      <c r="E9" s="5"/>
      <c r="F9" s="22">
        <f>((D9-C9)*24)-((1/60)*E9)</f>
        <v>0</v>
      </c>
      <c r="G9" s="7"/>
      <c r="H9" s="8"/>
      <c r="I9" s="8"/>
      <c r="J9" s="2"/>
    </row>
    <row r="10" spans="1:10" ht="16.5" x14ac:dyDescent="0.3">
      <c r="A10" s="92">
        <f>A9+1</f>
        <v>46175</v>
      </c>
      <c r="B10" s="152">
        <f t="shared" ref="B10:B38" si="0">A10</f>
        <v>46175</v>
      </c>
      <c r="C10" s="5"/>
      <c r="D10" s="5"/>
      <c r="E10" s="5"/>
      <c r="F10" s="22">
        <f>((D10-C10)*24)-((1/60)*E10)</f>
        <v>0</v>
      </c>
      <c r="G10" s="9"/>
      <c r="H10" s="9"/>
      <c r="I10" s="9"/>
      <c r="J10" s="1"/>
    </row>
    <row r="11" spans="1:10" ht="16.5" x14ac:dyDescent="0.3">
      <c r="A11" s="92">
        <f t="shared" ref="A11:A38" si="1">A10+1</f>
        <v>46176</v>
      </c>
      <c r="B11" s="152">
        <f t="shared" si="0"/>
        <v>46176</v>
      </c>
      <c r="C11" s="11"/>
      <c r="D11" s="11"/>
      <c r="E11" s="5"/>
      <c r="F11" s="22">
        <f t="shared" ref="F11:F39" si="2">((D11-C11)*24)-((1/60)*E11)</f>
        <v>0</v>
      </c>
      <c r="G11" s="9"/>
      <c r="H11" s="9"/>
      <c r="I11" s="9"/>
      <c r="J11" s="1"/>
    </row>
    <row r="12" spans="1:10" ht="16.5" x14ac:dyDescent="0.3">
      <c r="A12" s="92">
        <f t="shared" si="1"/>
        <v>46177</v>
      </c>
      <c r="B12" s="152">
        <f t="shared" si="0"/>
        <v>46177</v>
      </c>
      <c r="C12" s="5"/>
      <c r="D12" s="5"/>
      <c r="E12" s="5"/>
      <c r="F12" s="22">
        <f t="shared" si="2"/>
        <v>0</v>
      </c>
      <c r="G12" s="9"/>
      <c r="H12" s="9"/>
      <c r="I12" s="9"/>
      <c r="J12" s="1"/>
    </row>
    <row r="13" spans="1:10" ht="16.5" x14ac:dyDescent="0.3">
      <c r="A13" s="92">
        <f t="shared" si="1"/>
        <v>46178</v>
      </c>
      <c r="B13" s="152">
        <f t="shared" si="0"/>
        <v>46178</v>
      </c>
      <c r="C13" s="5"/>
      <c r="D13" s="5"/>
      <c r="E13" s="5"/>
      <c r="F13" s="22">
        <f t="shared" si="2"/>
        <v>0</v>
      </c>
      <c r="G13" s="9"/>
      <c r="H13" s="9"/>
      <c r="I13" s="9"/>
      <c r="J13" s="1"/>
    </row>
    <row r="14" spans="1:10" ht="16.5" x14ac:dyDescent="0.3">
      <c r="A14" s="92">
        <f t="shared" si="1"/>
        <v>46179</v>
      </c>
      <c r="B14" s="152">
        <f t="shared" si="0"/>
        <v>46179</v>
      </c>
      <c r="C14" s="5"/>
      <c r="D14" s="5"/>
      <c r="E14" s="5"/>
      <c r="F14" s="22">
        <f t="shared" si="2"/>
        <v>0</v>
      </c>
      <c r="G14" s="9"/>
      <c r="H14" s="9"/>
      <c r="I14" s="9"/>
      <c r="J14" s="1"/>
    </row>
    <row r="15" spans="1:10" ht="16.5" x14ac:dyDescent="0.3">
      <c r="A15" s="92">
        <f t="shared" si="1"/>
        <v>46180</v>
      </c>
      <c r="B15" s="152">
        <f t="shared" si="0"/>
        <v>46180</v>
      </c>
      <c r="C15" s="5"/>
      <c r="D15" s="5"/>
      <c r="E15" s="5"/>
      <c r="F15" s="22">
        <f t="shared" si="2"/>
        <v>0</v>
      </c>
      <c r="G15" s="9"/>
      <c r="H15" s="9"/>
      <c r="I15" s="9"/>
      <c r="J15" s="1"/>
    </row>
    <row r="16" spans="1:10" ht="16.5" x14ac:dyDescent="0.3">
      <c r="A16" s="92">
        <f t="shared" si="1"/>
        <v>46181</v>
      </c>
      <c r="B16" s="152">
        <f t="shared" si="0"/>
        <v>46181</v>
      </c>
      <c r="C16" s="5"/>
      <c r="D16" s="5"/>
      <c r="E16" s="5"/>
      <c r="F16" s="22">
        <f t="shared" si="2"/>
        <v>0</v>
      </c>
      <c r="G16" s="9"/>
      <c r="H16" s="9"/>
      <c r="I16" s="9"/>
      <c r="J16" s="1"/>
    </row>
    <row r="17" spans="1:10" ht="16.5" x14ac:dyDescent="0.3">
      <c r="A17" s="92">
        <f t="shared" si="1"/>
        <v>46182</v>
      </c>
      <c r="B17" s="152">
        <f t="shared" si="0"/>
        <v>46182</v>
      </c>
      <c r="C17" s="5"/>
      <c r="D17" s="5"/>
      <c r="E17" s="5"/>
      <c r="F17" s="22">
        <f t="shared" si="2"/>
        <v>0</v>
      </c>
      <c r="G17" s="9"/>
      <c r="H17" s="9"/>
      <c r="I17" s="9"/>
      <c r="J17" s="1"/>
    </row>
    <row r="18" spans="1:10" ht="16.5" x14ac:dyDescent="0.3">
      <c r="A18" s="92">
        <f t="shared" si="1"/>
        <v>46183</v>
      </c>
      <c r="B18" s="152">
        <f t="shared" si="0"/>
        <v>46183</v>
      </c>
      <c r="C18" s="5"/>
      <c r="D18" s="5"/>
      <c r="E18" s="5"/>
      <c r="F18" s="22">
        <f t="shared" si="2"/>
        <v>0</v>
      </c>
      <c r="G18" s="9"/>
      <c r="H18" s="9"/>
      <c r="I18" s="9"/>
      <c r="J18" s="1"/>
    </row>
    <row r="19" spans="1:10" ht="16.5" x14ac:dyDescent="0.3">
      <c r="A19" s="92">
        <f t="shared" si="1"/>
        <v>46184</v>
      </c>
      <c r="B19" s="152">
        <f t="shared" si="0"/>
        <v>46184</v>
      </c>
      <c r="C19" s="5"/>
      <c r="D19" s="5"/>
      <c r="E19" s="5"/>
      <c r="F19" s="22">
        <f t="shared" si="2"/>
        <v>0</v>
      </c>
      <c r="G19" s="9"/>
      <c r="H19" s="9"/>
      <c r="I19" s="9"/>
      <c r="J19" s="1"/>
    </row>
    <row r="20" spans="1:10" ht="16.5" x14ac:dyDescent="0.3">
      <c r="A20" s="92">
        <f t="shared" si="1"/>
        <v>46185</v>
      </c>
      <c r="B20" s="152">
        <f t="shared" si="0"/>
        <v>46185</v>
      </c>
      <c r="C20" s="5"/>
      <c r="D20" s="5"/>
      <c r="E20" s="5"/>
      <c r="F20" s="22">
        <f t="shared" si="2"/>
        <v>0</v>
      </c>
      <c r="G20" s="9"/>
      <c r="H20" s="9"/>
      <c r="I20" s="9"/>
      <c r="J20" s="1"/>
    </row>
    <row r="21" spans="1:10" ht="16.5" x14ac:dyDescent="0.3">
      <c r="A21" s="92">
        <f t="shared" si="1"/>
        <v>46186</v>
      </c>
      <c r="B21" s="152">
        <f t="shared" si="0"/>
        <v>46186</v>
      </c>
      <c r="C21" s="5"/>
      <c r="D21" s="5"/>
      <c r="E21" s="5"/>
      <c r="F21" s="22">
        <f t="shared" si="2"/>
        <v>0</v>
      </c>
      <c r="G21" s="9"/>
      <c r="H21" s="9"/>
      <c r="I21" s="9"/>
      <c r="J21" s="1"/>
    </row>
    <row r="22" spans="1:10" ht="16.5" x14ac:dyDescent="0.3">
      <c r="A22" s="92">
        <f t="shared" si="1"/>
        <v>46187</v>
      </c>
      <c r="B22" s="152">
        <f t="shared" si="0"/>
        <v>46187</v>
      </c>
      <c r="C22" s="5"/>
      <c r="D22" s="5"/>
      <c r="E22" s="5"/>
      <c r="F22" s="22">
        <f t="shared" si="2"/>
        <v>0</v>
      </c>
      <c r="G22" s="9"/>
      <c r="H22" s="9"/>
      <c r="I22" s="9"/>
      <c r="J22" s="1"/>
    </row>
    <row r="23" spans="1:10" ht="16.5" x14ac:dyDescent="0.3">
      <c r="A23" s="92">
        <f t="shared" si="1"/>
        <v>46188</v>
      </c>
      <c r="B23" s="152">
        <f t="shared" si="0"/>
        <v>46188</v>
      </c>
      <c r="C23" s="5"/>
      <c r="D23" s="5"/>
      <c r="E23" s="5"/>
      <c r="F23" s="22">
        <f t="shared" si="2"/>
        <v>0</v>
      </c>
      <c r="G23" s="9"/>
      <c r="H23" s="9"/>
      <c r="I23" s="9"/>
      <c r="J23" s="1"/>
    </row>
    <row r="24" spans="1:10" ht="16.5" x14ac:dyDescent="0.3">
      <c r="A24" s="92">
        <f t="shared" si="1"/>
        <v>46189</v>
      </c>
      <c r="B24" s="152">
        <f t="shared" si="0"/>
        <v>46189</v>
      </c>
      <c r="C24" s="5"/>
      <c r="D24" s="5"/>
      <c r="E24" s="5"/>
      <c r="F24" s="22">
        <f t="shared" si="2"/>
        <v>0</v>
      </c>
      <c r="G24" s="9"/>
      <c r="H24" s="9"/>
      <c r="I24" s="9"/>
      <c r="J24" s="1"/>
    </row>
    <row r="25" spans="1:10" ht="16.5" x14ac:dyDescent="0.3">
      <c r="A25" s="92">
        <f t="shared" si="1"/>
        <v>46190</v>
      </c>
      <c r="B25" s="152">
        <f t="shared" si="0"/>
        <v>46190</v>
      </c>
      <c r="C25" s="5"/>
      <c r="D25" s="5"/>
      <c r="E25" s="5"/>
      <c r="F25" s="22">
        <f t="shared" si="2"/>
        <v>0</v>
      </c>
      <c r="G25" s="9"/>
      <c r="H25" s="9"/>
      <c r="I25" s="9"/>
      <c r="J25" s="1"/>
    </row>
    <row r="26" spans="1:10" ht="16.5" x14ac:dyDescent="0.3">
      <c r="A26" s="92">
        <f t="shared" si="1"/>
        <v>46191</v>
      </c>
      <c r="B26" s="152">
        <f t="shared" si="0"/>
        <v>46191</v>
      </c>
      <c r="C26" s="5"/>
      <c r="D26" s="5"/>
      <c r="E26" s="5"/>
      <c r="F26" s="22">
        <f t="shared" si="2"/>
        <v>0</v>
      </c>
      <c r="G26" s="9"/>
      <c r="H26" s="9"/>
      <c r="I26" s="9"/>
      <c r="J26" s="1"/>
    </row>
    <row r="27" spans="1:10" ht="16.5" x14ac:dyDescent="0.3">
      <c r="A27" s="92">
        <f t="shared" si="1"/>
        <v>46192</v>
      </c>
      <c r="B27" s="152">
        <f t="shared" si="0"/>
        <v>46192</v>
      </c>
      <c r="C27" s="5"/>
      <c r="D27" s="5"/>
      <c r="E27" s="5"/>
      <c r="F27" s="22">
        <f t="shared" si="2"/>
        <v>0</v>
      </c>
      <c r="G27" s="9"/>
      <c r="H27" s="9"/>
      <c r="I27" s="9"/>
      <c r="J27" s="1"/>
    </row>
    <row r="28" spans="1:10" ht="16.5" x14ac:dyDescent="0.3">
      <c r="A28" s="92">
        <f t="shared" si="1"/>
        <v>46193</v>
      </c>
      <c r="B28" s="152">
        <f t="shared" si="0"/>
        <v>46193</v>
      </c>
      <c r="C28" s="5"/>
      <c r="D28" s="5"/>
      <c r="E28" s="5"/>
      <c r="F28" s="22">
        <f t="shared" si="2"/>
        <v>0</v>
      </c>
      <c r="G28" s="9"/>
      <c r="H28" s="9"/>
      <c r="I28" s="9"/>
      <c r="J28" s="1"/>
    </row>
    <row r="29" spans="1:10" ht="16.5" x14ac:dyDescent="0.3">
      <c r="A29" s="92">
        <f t="shared" si="1"/>
        <v>46194</v>
      </c>
      <c r="B29" s="152">
        <f t="shared" si="0"/>
        <v>46194</v>
      </c>
      <c r="C29" s="5"/>
      <c r="D29" s="5"/>
      <c r="E29" s="5"/>
      <c r="F29" s="22">
        <f>((D29-C29)*24)-((1/60)*E29)</f>
        <v>0</v>
      </c>
      <c r="G29" s="9"/>
      <c r="H29" s="9"/>
      <c r="I29" s="9"/>
      <c r="J29" s="1"/>
    </row>
    <row r="30" spans="1:10" ht="16.5" x14ac:dyDescent="0.3">
      <c r="A30" s="92">
        <f t="shared" si="1"/>
        <v>46195</v>
      </c>
      <c r="B30" s="152">
        <f t="shared" si="0"/>
        <v>46195</v>
      </c>
      <c r="C30" s="5"/>
      <c r="D30" s="5"/>
      <c r="E30" s="5"/>
      <c r="F30" s="22">
        <f t="shared" si="2"/>
        <v>0</v>
      </c>
      <c r="G30" s="9"/>
      <c r="H30" s="9"/>
      <c r="I30" s="9"/>
      <c r="J30" s="1"/>
    </row>
    <row r="31" spans="1:10" ht="16.5" x14ac:dyDescent="0.3">
      <c r="A31" s="92">
        <f t="shared" si="1"/>
        <v>46196</v>
      </c>
      <c r="B31" s="152">
        <f t="shared" si="0"/>
        <v>46196</v>
      </c>
      <c r="C31" s="5"/>
      <c r="D31" s="5"/>
      <c r="E31" s="5"/>
      <c r="F31" s="22">
        <f t="shared" si="2"/>
        <v>0</v>
      </c>
      <c r="G31" s="9"/>
      <c r="H31" s="9"/>
      <c r="I31" s="9"/>
      <c r="J31" s="1"/>
    </row>
    <row r="32" spans="1:10" ht="16.5" x14ac:dyDescent="0.3">
      <c r="A32" s="92">
        <f t="shared" si="1"/>
        <v>46197</v>
      </c>
      <c r="B32" s="152">
        <f t="shared" si="0"/>
        <v>46197</v>
      </c>
      <c r="C32" s="5"/>
      <c r="D32" s="5"/>
      <c r="E32" s="5"/>
      <c r="F32" s="22">
        <f t="shared" si="2"/>
        <v>0</v>
      </c>
      <c r="G32" s="9"/>
      <c r="H32" s="9"/>
      <c r="I32" s="9"/>
      <c r="J32" s="1"/>
    </row>
    <row r="33" spans="1:10" ht="16.5" x14ac:dyDescent="0.3">
      <c r="A33" s="92">
        <f t="shared" si="1"/>
        <v>46198</v>
      </c>
      <c r="B33" s="152">
        <f t="shared" si="0"/>
        <v>46198</v>
      </c>
      <c r="C33" s="5"/>
      <c r="D33" s="5"/>
      <c r="E33" s="5"/>
      <c r="F33" s="22">
        <f t="shared" si="2"/>
        <v>0</v>
      </c>
      <c r="G33" s="9"/>
      <c r="H33" s="9"/>
      <c r="I33" s="9"/>
      <c r="J33" s="1"/>
    </row>
    <row r="34" spans="1:10" ht="16.5" x14ac:dyDescent="0.3">
      <c r="A34" s="92">
        <f t="shared" si="1"/>
        <v>46199</v>
      </c>
      <c r="B34" s="152">
        <f t="shared" si="0"/>
        <v>46199</v>
      </c>
      <c r="C34" s="5"/>
      <c r="D34" s="5"/>
      <c r="E34" s="5"/>
      <c r="F34" s="22">
        <f t="shared" si="2"/>
        <v>0</v>
      </c>
      <c r="G34" s="9"/>
      <c r="H34" s="9"/>
      <c r="I34" s="9"/>
      <c r="J34" s="1"/>
    </row>
    <row r="35" spans="1:10" ht="16.5" x14ac:dyDescent="0.3">
      <c r="A35" s="92">
        <f t="shared" si="1"/>
        <v>46200</v>
      </c>
      <c r="B35" s="152">
        <f t="shared" si="0"/>
        <v>46200</v>
      </c>
      <c r="C35" s="5"/>
      <c r="D35" s="5"/>
      <c r="E35" s="5"/>
      <c r="F35" s="22">
        <f t="shared" si="2"/>
        <v>0</v>
      </c>
      <c r="G35" s="9"/>
      <c r="H35" s="9"/>
      <c r="I35" s="9"/>
      <c r="J35" s="1"/>
    </row>
    <row r="36" spans="1:10" ht="16.5" x14ac:dyDescent="0.3">
      <c r="A36" s="92">
        <f t="shared" si="1"/>
        <v>46201</v>
      </c>
      <c r="B36" s="152">
        <f t="shared" si="0"/>
        <v>46201</v>
      </c>
      <c r="C36" s="5"/>
      <c r="D36" s="5"/>
      <c r="E36" s="5"/>
      <c r="F36" s="22">
        <f t="shared" si="2"/>
        <v>0</v>
      </c>
      <c r="G36" s="9"/>
      <c r="H36" s="9"/>
      <c r="I36" s="9"/>
      <c r="J36" s="1"/>
    </row>
    <row r="37" spans="1:10" ht="16.5" x14ac:dyDescent="0.3">
      <c r="A37" s="92">
        <f t="shared" si="1"/>
        <v>46202</v>
      </c>
      <c r="B37" s="152">
        <f t="shared" si="0"/>
        <v>46202</v>
      </c>
      <c r="C37" s="5"/>
      <c r="D37" s="5"/>
      <c r="E37" s="5"/>
      <c r="F37" s="22">
        <f t="shared" si="2"/>
        <v>0</v>
      </c>
      <c r="G37" s="9"/>
      <c r="H37" s="9"/>
      <c r="I37" s="9"/>
      <c r="J37" s="1"/>
    </row>
    <row r="38" spans="1:10" ht="16.5" x14ac:dyDescent="0.3">
      <c r="A38" s="92">
        <f t="shared" si="1"/>
        <v>46203</v>
      </c>
      <c r="B38" s="152">
        <f t="shared" si="0"/>
        <v>46203</v>
      </c>
      <c r="C38" s="5"/>
      <c r="D38" s="5"/>
      <c r="E38" s="5"/>
      <c r="F38" s="22">
        <f t="shared" si="2"/>
        <v>0</v>
      </c>
      <c r="G38" s="9"/>
      <c r="H38" s="9"/>
      <c r="I38" s="9"/>
      <c r="J38" s="1"/>
    </row>
    <row r="39" spans="1:10" ht="17.25" thickBot="1" x14ac:dyDescent="0.35">
      <c r="A39" s="142"/>
      <c r="B39" s="158"/>
      <c r="C39" s="6"/>
      <c r="D39" s="6"/>
      <c r="E39" s="6"/>
      <c r="F39" s="22">
        <f t="shared" si="2"/>
        <v>0</v>
      </c>
      <c r="G39" s="10"/>
      <c r="H39" s="10"/>
      <c r="I39" s="9"/>
      <c r="J39" s="1"/>
    </row>
    <row r="40" spans="1:10" ht="15.75" thickTop="1" x14ac:dyDescent="0.25">
      <c r="A40" s="332" t="s">
        <v>48</v>
      </c>
      <c r="B40" s="332"/>
      <c r="C40" s="332"/>
      <c r="D40" s="365"/>
      <c r="E40" s="366"/>
      <c r="F40" s="153"/>
      <c r="G40" s="126"/>
      <c r="H40" s="126"/>
      <c r="I40" s="159"/>
    </row>
    <row r="41" spans="1:10" x14ac:dyDescent="0.25">
      <c r="A41" s="346"/>
      <c r="B41" s="346"/>
      <c r="C41" s="346"/>
      <c r="D41" s="352" t="s">
        <v>52</v>
      </c>
      <c r="E41" s="353"/>
      <c r="F41" s="160">
        <f>SUM(F9:F39)+G41+H41</f>
        <v>0</v>
      </c>
      <c r="G41" s="161">
        <f>SUM(G9:G39)</f>
        <v>0</v>
      </c>
      <c r="H41" s="161">
        <f>SUM(H9:H39)</f>
        <v>0</v>
      </c>
      <c r="I41" s="62">
        <f>SUM(I9:I40)</f>
        <v>0</v>
      </c>
    </row>
    <row r="42" spans="1:10" ht="16.5" x14ac:dyDescent="0.25">
      <c r="A42" s="162" t="s">
        <v>47</v>
      </c>
      <c r="B42" s="162"/>
      <c r="C42" s="162"/>
      <c r="D42" s="163" t="s">
        <v>56</v>
      </c>
      <c r="E42" s="163"/>
      <c r="F42" s="164">
        <f>C6-F41</f>
        <v>111</v>
      </c>
      <c r="G42" s="165"/>
      <c r="H42" s="165" t="s">
        <v>20</v>
      </c>
      <c r="I42" s="166">
        <f>F6-I41</f>
        <v>9</v>
      </c>
    </row>
    <row r="43" spans="1:10" ht="16.5" x14ac:dyDescent="0.25">
      <c r="A43" s="167"/>
      <c r="B43" s="168"/>
      <c r="C43" s="169"/>
      <c r="D43" s="170"/>
      <c r="E43" s="171"/>
      <c r="F43" s="171"/>
      <c r="G43" s="172"/>
      <c r="H43" s="172"/>
      <c r="I43" s="172"/>
    </row>
    <row r="44" spans="1:10" ht="16.5" x14ac:dyDescent="0.25">
      <c r="A44" s="72" t="s">
        <v>21</v>
      </c>
      <c r="B44" s="73"/>
      <c r="C44" s="74"/>
      <c r="D44" s="297" t="s">
        <v>22</v>
      </c>
      <c r="E44" s="297"/>
      <c r="F44" s="297"/>
      <c r="G44" s="75" t="s">
        <v>39</v>
      </c>
      <c r="H44" s="75"/>
      <c r="I44" s="75"/>
    </row>
    <row r="45" spans="1:10" x14ac:dyDescent="0.25">
      <c r="A45" s="101"/>
      <c r="B45" s="102"/>
      <c r="C45" s="102"/>
      <c r="D45" s="103"/>
      <c r="E45" s="104"/>
      <c r="F45" s="104"/>
      <c r="G45" s="77"/>
      <c r="H45" s="77"/>
      <c r="I45" s="77"/>
    </row>
    <row r="46" spans="1:10" x14ac:dyDescent="0.25">
      <c r="A46" s="101" t="s">
        <v>72</v>
      </c>
      <c r="B46" s="102"/>
      <c r="C46" s="102"/>
      <c r="D46" s="103"/>
      <c r="E46" s="104"/>
      <c r="F46" s="104"/>
      <c r="G46" s="77"/>
      <c r="H46" s="77"/>
      <c r="I46" s="77"/>
    </row>
    <row r="47" spans="1:10" x14ac:dyDescent="0.25">
      <c r="A47" s="16"/>
    </row>
  </sheetData>
  <mergeCells count="17">
    <mergeCell ref="D44:F44"/>
    <mergeCell ref="D41:E41"/>
    <mergeCell ref="D40:E40"/>
    <mergeCell ref="A7:B7"/>
    <mergeCell ref="A40:C41"/>
    <mergeCell ref="A8:B8"/>
    <mergeCell ref="G7:I7"/>
    <mergeCell ref="A6:B6"/>
    <mergeCell ref="A2:F2"/>
    <mergeCell ref="A5:B5"/>
    <mergeCell ref="D5:E5"/>
    <mergeCell ref="B4:C4"/>
    <mergeCell ref="G1:I5"/>
    <mergeCell ref="E4:F4"/>
    <mergeCell ref="A1:F1"/>
    <mergeCell ref="D3:F3"/>
    <mergeCell ref="A3:C3"/>
  </mergeCells>
  <pageMargins left="0.25" right="0.25" top="0.75" bottom="0.75" header="0.3" footer="0.3"/>
  <pageSetup paperSize="9"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59999389629810485"/>
    <pageSetUpPr fitToPage="1"/>
  </sheetPr>
  <dimension ref="A1:J46"/>
  <sheetViews>
    <sheetView topLeftCell="A10" zoomScaleNormal="100" workbookViewId="0">
      <selection activeCell="G40" sqref="G40"/>
    </sheetView>
  </sheetViews>
  <sheetFormatPr baseColWidth="10" defaultRowHeight="15" x14ac:dyDescent="0.25"/>
  <cols>
    <col min="2" max="2" width="13.85546875" customWidth="1"/>
    <col min="3" max="3" width="9.85546875" customWidth="1"/>
    <col min="4" max="4" width="10" customWidth="1"/>
    <col min="5" max="5" width="9.42578125" customWidth="1"/>
    <col min="6" max="6" width="8.5703125" customWidth="1"/>
    <col min="7" max="7" width="9.85546875" customWidth="1"/>
    <col min="8" max="8" width="11" customWidth="1"/>
    <col min="9" max="9" width="12.140625" customWidth="1"/>
  </cols>
  <sheetData>
    <row r="1" spans="1:10" ht="44.1" customHeight="1" thickBot="1" x14ac:dyDescent="0.3">
      <c r="A1" s="376" t="s">
        <v>33</v>
      </c>
      <c r="B1" s="377"/>
      <c r="C1" s="377"/>
      <c r="D1" s="377"/>
      <c r="E1" s="377"/>
      <c r="F1" s="378"/>
      <c r="G1" s="291"/>
      <c r="H1" s="292"/>
      <c r="I1" s="293"/>
      <c r="J1" s="101"/>
    </row>
    <row r="2" spans="1:10" ht="16.5" x14ac:dyDescent="0.25">
      <c r="A2" s="105" t="str">
        <f>Vertragsdaten!D5</f>
        <v>Name der Hilfskraft</v>
      </c>
      <c r="B2" s="77"/>
      <c r="C2" s="77"/>
      <c r="D2" s="380" t="str">
        <f>Vertragsdaten!D6</f>
        <v>Vorname der Hilfskraft</v>
      </c>
      <c r="E2" s="381"/>
      <c r="F2" s="317"/>
      <c r="G2" s="294"/>
      <c r="H2" s="295"/>
      <c r="I2" s="296"/>
      <c r="J2" s="101"/>
    </row>
    <row r="3" spans="1:10" ht="60" customHeight="1" x14ac:dyDescent="0.25">
      <c r="A3" s="106" t="s">
        <v>7</v>
      </c>
      <c r="B3" s="287" t="str">
        <f>Vertragsdaten!D3</f>
        <v>Name des Fachbereichs eingeben</v>
      </c>
      <c r="C3" s="288"/>
      <c r="D3" s="106" t="s">
        <v>8</v>
      </c>
      <c r="E3" s="287" t="str">
        <f>Vertragsdaten!D4</f>
        <v>Name des Fachgebiets eingeben</v>
      </c>
      <c r="F3" s="340"/>
      <c r="G3" s="294"/>
      <c r="H3" s="295"/>
      <c r="I3" s="296"/>
      <c r="J3" s="101"/>
    </row>
    <row r="4" spans="1:10" ht="16.5" x14ac:dyDescent="0.25">
      <c r="A4" s="348" t="s">
        <v>14</v>
      </c>
      <c r="B4" s="349"/>
      <c r="C4" s="107">
        <f>Vertragsdaten!D12</f>
        <v>10</v>
      </c>
      <c r="D4" s="338"/>
      <c r="E4" s="339"/>
      <c r="F4" s="108"/>
      <c r="G4" s="294"/>
      <c r="H4" s="295"/>
      <c r="I4" s="296"/>
      <c r="J4" s="101"/>
    </row>
    <row r="5" spans="1:10" s="1" customFormat="1" ht="30" customHeight="1" x14ac:dyDescent="0.3">
      <c r="A5" s="355" t="s">
        <v>56</v>
      </c>
      <c r="B5" s="364"/>
      <c r="C5" s="173">
        <f>'6. Monat'!F42</f>
        <v>111</v>
      </c>
      <c r="D5" s="147"/>
      <c r="E5" s="147" t="s">
        <v>49</v>
      </c>
      <c r="F5" s="157">
        <f>'6. Monat'!I42</f>
        <v>9</v>
      </c>
      <c r="G5" s="149"/>
      <c r="H5" s="150"/>
      <c r="I5" s="151"/>
      <c r="J5" s="174"/>
    </row>
    <row r="6" spans="1:10" ht="37.9" customHeight="1" x14ac:dyDescent="0.25">
      <c r="A6" s="356">
        <f>EDATE(Vertragsdaten!D8,6)</f>
        <v>46204</v>
      </c>
      <c r="B6" s="356"/>
      <c r="C6" s="38" t="s">
        <v>15</v>
      </c>
      <c r="D6" s="38" t="s">
        <v>16</v>
      </c>
      <c r="E6" s="38" t="s">
        <v>17</v>
      </c>
      <c r="F6" s="38" t="s">
        <v>18</v>
      </c>
      <c r="G6" s="343" t="s">
        <v>31</v>
      </c>
      <c r="H6" s="379"/>
      <c r="I6" s="359"/>
      <c r="J6" s="175"/>
    </row>
    <row r="7" spans="1:10" ht="16.5" x14ac:dyDescent="0.25">
      <c r="A7" s="229"/>
      <c r="B7" s="229"/>
      <c r="C7" s="229"/>
      <c r="D7" s="229"/>
      <c r="E7" s="229"/>
      <c r="F7" s="229"/>
      <c r="G7" s="89" t="s">
        <v>45</v>
      </c>
      <c r="H7" s="90" t="s">
        <v>36</v>
      </c>
      <c r="I7" s="90" t="s">
        <v>37</v>
      </c>
      <c r="J7" s="175"/>
    </row>
    <row r="8" spans="1:10" ht="16.5" x14ac:dyDescent="0.25">
      <c r="A8" s="45">
        <f>A6</f>
        <v>46204</v>
      </c>
      <c r="B8" s="152">
        <f>A8</f>
        <v>46204</v>
      </c>
      <c r="C8" s="5"/>
      <c r="D8" s="5"/>
      <c r="E8" s="5"/>
      <c r="F8" s="22">
        <f>((D8-C8)*24)-((1/60)*E8)</f>
        <v>0</v>
      </c>
      <c r="G8" s="7"/>
      <c r="H8" s="8"/>
      <c r="I8" s="8"/>
      <c r="J8" s="165"/>
    </row>
    <row r="9" spans="1:10" ht="16.5" x14ac:dyDescent="0.25">
      <c r="A9" s="92">
        <f>A8+1</f>
        <v>46205</v>
      </c>
      <c r="B9" s="152">
        <f t="shared" ref="B9:B38" si="0">A9</f>
        <v>46205</v>
      </c>
      <c r="C9" s="5"/>
      <c r="D9" s="5"/>
      <c r="E9" s="5"/>
      <c r="F9" s="22">
        <f>((D9-C9)*24)-((1/60)*E9)</f>
        <v>0</v>
      </c>
      <c r="G9" s="9"/>
      <c r="H9" s="9"/>
      <c r="I9" s="9"/>
      <c r="J9" s="76"/>
    </row>
    <row r="10" spans="1:10" ht="16.5" x14ac:dyDescent="0.25">
      <c r="A10" s="92">
        <f t="shared" ref="A10:A38" si="1">A9+1</f>
        <v>46206</v>
      </c>
      <c r="B10" s="152">
        <f t="shared" si="0"/>
        <v>46206</v>
      </c>
      <c r="C10" s="5"/>
      <c r="D10" s="5"/>
      <c r="E10" s="5"/>
      <c r="F10" s="22">
        <f t="shared" ref="F10:F38" si="2">((D10-C10)*24)-((1/60)*E10)</f>
        <v>0</v>
      </c>
      <c r="G10" s="9"/>
      <c r="H10" s="9"/>
      <c r="I10" s="9"/>
      <c r="J10" s="76"/>
    </row>
    <row r="11" spans="1:10" ht="16.5" x14ac:dyDescent="0.25">
      <c r="A11" s="92">
        <f t="shared" si="1"/>
        <v>46207</v>
      </c>
      <c r="B11" s="152">
        <f t="shared" si="0"/>
        <v>46207</v>
      </c>
      <c r="C11" s="5"/>
      <c r="D11" s="5"/>
      <c r="E11" s="5"/>
      <c r="F11" s="22">
        <f t="shared" si="2"/>
        <v>0</v>
      </c>
      <c r="G11" s="9"/>
      <c r="H11" s="9"/>
      <c r="I11" s="9"/>
      <c r="J11" s="76"/>
    </row>
    <row r="12" spans="1:10" ht="16.5" x14ac:dyDescent="0.25">
      <c r="A12" s="92">
        <f t="shared" si="1"/>
        <v>46208</v>
      </c>
      <c r="B12" s="152">
        <f t="shared" si="0"/>
        <v>46208</v>
      </c>
      <c r="C12" s="5"/>
      <c r="D12" s="5"/>
      <c r="E12" s="5"/>
      <c r="F12" s="22">
        <f t="shared" si="2"/>
        <v>0</v>
      </c>
      <c r="G12" s="9"/>
      <c r="H12" s="9"/>
      <c r="I12" s="9"/>
      <c r="J12" s="76"/>
    </row>
    <row r="13" spans="1:10" ht="16.5" x14ac:dyDescent="0.25">
      <c r="A13" s="92">
        <f t="shared" si="1"/>
        <v>46209</v>
      </c>
      <c r="B13" s="152">
        <f t="shared" si="0"/>
        <v>46209</v>
      </c>
      <c r="C13" s="11"/>
      <c r="D13" s="11"/>
      <c r="E13" s="5"/>
      <c r="F13" s="22">
        <f t="shared" si="2"/>
        <v>0</v>
      </c>
      <c r="G13" s="9"/>
      <c r="H13" s="9"/>
      <c r="I13" s="9"/>
      <c r="J13" s="76"/>
    </row>
    <row r="14" spans="1:10" ht="16.5" x14ac:dyDescent="0.25">
      <c r="A14" s="92">
        <f t="shared" si="1"/>
        <v>46210</v>
      </c>
      <c r="B14" s="152">
        <f t="shared" si="0"/>
        <v>46210</v>
      </c>
      <c r="C14" s="5"/>
      <c r="D14" s="5"/>
      <c r="E14" s="5"/>
      <c r="F14" s="22">
        <f t="shared" si="2"/>
        <v>0</v>
      </c>
      <c r="G14" s="9"/>
      <c r="H14" s="9"/>
      <c r="I14" s="9"/>
      <c r="J14" s="76"/>
    </row>
    <row r="15" spans="1:10" ht="16.5" x14ac:dyDescent="0.25">
      <c r="A15" s="92">
        <f t="shared" si="1"/>
        <v>46211</v>
      </c>
      <c r="B15" s="152">
        <f t="shared" si="0"/>
        <v>46211</v>
      </c>
      <c r="C15" s="5"/>
      <c r="D15" s="5"/>
      <c r="E15" s="5"/>
      <c r="F15" s="22">
        <f t="shared" si="2"/>
        <v>0</v>
      </c>
      <c r="G15" s="9"/>
      <c r="H15" s="9"/>
      <c r="I15" s="9"/>
      <c r="J15" s="76"/>
    </row>
    <row r="16" spans="1:10" ht="16.5" x14ac:dyDescent="0.25">
      <c r="A16" s="92">
        <f t="shared" si="1"/>
        <v>46212</v>
      </c>
      <c r="B16" s="152">
        <f t="shared" si="0"/>
        <v>46212</v>
      </c>
      <c r="C16" s="5"/>
      <c r="D16" s="5"/>
      <c r="E16" s="5"/>
      <c r="F16" s="22">
        <f t="shared" si="2"/>
        <v>0</v>
      </c>
      <c r="G16" s="9"/>
      <c r="H16" s="9"/>
      <c r="I16" s="9"/>
      <c r="J16" s="76"/>
    </row>
    <row r="17" spans="1:10" ht="16.5" x14ac:dyDescent="0.25">
      <c r="A17" s="92">
        <f t="shared" si="1"/>
        <v>46213</v>
      </c>
      <c r="B17" s="152">
        <f t="shared" si="0"/>
        <v>46213</v>
      </c>
      <c r="C17" s="5"/>
      <c r="D17" s="5"/>
      <c r="E17" s="5"/>
      <c r="F17" s="22">
        <f t="shared" si="2"/>
        <v>0</v>
      </c>
      <c r="G17" s="9"/>
      <c r="H17" s="9"/>
      <c r="I17" s="9"/>
      <c r="J17" s="76"/>
    </row>
    <row r="18" spans="1:10" ht="16.5" x14ac:dyDescent="0.25">
      <c r="A18" s="92">
        <f t="shared" si="1"/>
        <v>46214</v>
      </c>
      <c r="B18" s="152">
        <f t="shared" si="0"/>
        <v>46214</v>
      </c>
      <c r="C18" s="5"/>
      <c r="D18" s="5"/>
      <c r="E18" s="5"/>
      <c r="F18" s="22">
        <f t="shared" si="2"/>
        <v>0</v>
      </c>
      <c r="G18" s="9"/>
      <c r="H18" s="9"/>
      <c r="I18" s="9"/>
      <c r="J18" s="76"/>
    </row>
    <row r="19" spans="1:10" ht="16.5" x14ac:dyDescent="0.25">
      <c r="A19" s="92">
        <f t="shared" si="1"/>
        <v>46215</v>
      </c>
      <c r="B19" s="152">
        <f t="shared" si="0"/>
        <v>46215</v>
      </c>
      <c r="C19" s="5"/>
      <c r="D19" s="5"/>
      <c r="E19" s="5"/>
      <c r="F19" s="22">
        <f t="shared" si="2"/>
        <v>0</v>
      </c>
      <c r="G19" s="9"/>
      <c r="H19" s="9"/>
      <c r="I19" s="9"/>
      <c r="J19" s="76"/>
    </row>
    <row r="20" spans="1:10" ht="16.5" x14ac:dyDescent="0.25">
      <c r="A20" s="92">
        <f t="shared" si="1"/>
        <v>46216</v>
      </c>
      <c r="B20" s="152">
        <f t="shared" si="0"/>
        <v>46216</v>
      </c>
      <c r="C20" s="5"/>
      <c r="D20" s="5"/>
      <c r="E20" s="5"/>
      <c r="F20" s="22">
        <f t="shared" si="2"/>
        <v>0</v>
      </c>
      <c r="G20" s="9"/>
      <c r="H20" s="9"/>
      <c r="I20" s="9"/>
      <c r="J20" s="76"/>
    </row>
    <row r="21" spans="1:10" ht="16.5" x14ac:dyDescent="0.25">
      <c r="A21" s="92">
        <f t="shared" si="1"/>
        <v>46217</v>
      </c>
      <c r="B21" s="152">
        <f t="shared" si="0"/>
        <v>46217</v>
      </c>
      <c r="C21" s="5"/>
      <c r="D21" s="5"/>
      <c r="E21" s="5"/>
      <c r="F21" s="22">
        <f t="shared" si="2"/>
        <v>0</v>
      </c>
      <c r="G21" s="9"/>
      <c r="H21" s="9"/>
      <c r="I21" s="9"/>
      <c r="J21" s="76"/>
    </row>
    <row r="22" spans="1:10" ht="16.5" x14ac:dyDescent="0.25">
      <c r="A22" s="92">
        <f t="shared" si="1"/>
        <v>46218</v>
      </c>
      <c r="B22" s="152">
        <f t="shared" si="0"/>
        <v>46218</v>
      </c>
      <c r="C22" s="5"/>
      <c r="D22" s="5"/>
      <c r="E22" s="5"/>
      <c r="F22" s="22">
        <f t="shared" si="2"/>
        <v>0</v>
      </c>
      <c r="G22" s="9"/>
      <c r="H22" s="9"/>
      <c r="I22" s="9"/>
      <c r="J22" s="76"/>
    </row>
    <row r="23" spans="1:10" ht="16.5" x14ac:dyDescent="0.25">
      <c r="A23" s="92">
        <f t="shared" si="1"/>
        <v>46219</v>
      </c>
      <c r="B23" s="152">
        <f t="shared" si="0"/>
        <v>46219</v>
      </c>
      <c r="C23" s="5"/>
      <c r="D23" s="5"/>
      <c r="E23" s="5"/>
      <c r="F23" s="22">
        <f t="shared" si="2"/>
        <v>0</v>
      </c>
      <c r="G23" s="9"/>
      <c r="H23" s="9"/>
      <c r="I23" s="9"/>
      <c r="J23" s="76"/>
    </row>
    <row r="24" spans="1:10" ht="16.5" x14ac:dyDescent="0.25">
      <c r="A24" s="92">
        <f t="shared" si="1"/>
        <v>46220</v>
      </c>
      <c r="B24" s="152">
        <f t="shared" si="0"/>
        <v>46220</v>
      </c>
      <c r="C24" s="5"/>
      <c r="D24" s="5"/>
      <c r="E24" s="5"/>
      <c r="F24" s="22">
        <f t="shared" si="2"/>
        <v>0</v>
      </c>
      <c r="G24" s="9"/>
      <c r="H24" s="9"/>
      <c r="I24" s="9"/>
      <c r="J24" s="76"/>
    </row>
    <row r="25" spans="1:10" ht="16.5" x14ac:dyDescent="0.25">
      <c r="A25" s="92">
        <f t="shared" si="1"/>
        <v>46221</v>
      </c>
      <c r="B25" s="152">
        <f t="shared" si="0"/>
        <v>46221</v>
      </c>
      <c r="C25" s="5"/>
      <c r="D25" s="5"/>
      <c r="E25" s="5"/>
      <c r="F25" s="22">
        <f t="shared" si="2"/>
        <v>0</v>
      </c>
      <c r="G25" s="9"/>
      <c r="H25" s="9"/>
      <c r="I25" s="9"/>
      <c r="J25" s="76"/>
    </row>
    <row r="26" spans="1:10" ht="16.5" x14ac:dyDescent="0.25">
      <c r="A26" s="92">
        <f t="shared" si="1"/>
        <v>46222</v>
      </c>
      <c r="B26" s="152">
        <f t="shared" si="0"/>
        <v>46222</v>
      </c>
      <c r="C26" s="5"/>
      <c r="D26" s="5"/>
      <c r="E26" s="5"/>
      <c r="F26" s="22">
        <f t="shared" si="2"/>
        <v>0</v>
      </c>
      <c r="G26" s="9"/>
      <c r="H26" s="9"/>
      <c r="I26" s="9"/>
      <c r="J26" s="76"/>
    </row>
    <row r="27" spans="1:10" ht="16.5" x14ac:dyDescent="0.25">
      <c r="A27" s="92">
        <f t="shared" si="1"/>
        <v>46223</v>
      </c>
      <c r="B27" s="152">
        <f t="shared" si="0"/>
        <v>46223</v>
      </c>
      <c r="C27" s="5"/>
      <c r="D27" s="5"/>
      <c r="E27" s="5"/>
      <c r="F27" s="22">
        <f t="shared" si="2"/>
        <v>0</v>
      </c>
      <c r="G27" s="9"/>
      <c r="H27" s="9"/>
      <c r="I27" s="9"/>
      <c r="J27" s="76"/>
    </row>
    <row r="28" spans="1:10" ht="16.5" x14ac:dyDescent="0.25">
      <c r="A28" s="92">
        <f t="shared" si="1"/>
        <v>46224</v>
      </c>
      <c r="B28" s="152">
        <f t="shared" si="0"/>
        <v>46224</v>
      </c>
      <c r="C28" s="11"/>
      <c r="D28" s="11"/>
      <c r="E28" s="5"/>
      <c r="F28" s="22">
        <f>((D28-C28)*24)-((1/60)*E28)</f>
        <v>0</v>
      </c>
      <c r="G28" s="9"/>
      <c r="H28" s="9"/>
      <c r="I28" s="9"/>
      <c r="J28" s="76"/>
    </row>
    <row r="29" spans="1:10" ht="16.5" x14ac:dyDescent="0.25">
      <c r="A29" s="92">
        <f t="shared" si="1"/>
        <v>46225</v>
      </c>
      <c r="B29" s="152">
        <f t="shared" si="0"/>
        <v>46225</v>
      </c>
      <c r="C29" s="5"/>
      <c r="D29" s="5"/>
      <c r="E29" s="5"/>
      <c r="F29" s="22">
        <f t="shared" si="2"/>
        <v>0</v>
      </c>
      <c r="G29" s="9"/>
      <c r="H29" s="9"/>
      <c r="I29" s="9"/>
      <c r="J29" s="76"/>
    </row>
    <row r="30" spans="1:10" ht="16.5" x14ac:dyDescent="0.25">
      <c r="A30" s="92">
        <f t="shared" si="1"/>
        <v>46226</v>
      </c>
      <c r="B30" s="152">
        <f t="shared" si="0"/>
        <v>46226</v>
      </c>
      <c r="C30" s="5"/>
      <c r="D30" s="5"/>
      <c r="E30" s="5"/>
      <c r="F30" s="22">
        <f t="shared" si="2"/>
        <v>0</v>
      </c>
      <c r="G30" s="9"/>
      <c r="H30" s="9"/>
      <c r="I30" s="9"/>
      <c r="J30" s="76"/>
    </row>
    <row r="31" spans="1:10" ht="16.5" x14ac:dyDescent="0.25">
      <c r="A31" s="92">
        <f t="shared" si="1"/>
        <v>46227</v>
      </c>
      <c r="B31" s="152">
        <f t="shared" si="0"/>
        <v>46227</v>
      </c>
      <c r="C31" s="5"/>
      <c r="D31" s="5"/>
      <c r="E31" s="5"/>
      <c r="F31" s="22">
        <f t="shared" si="2"/>
        <v>0</v>
      </c>
      <c r="G31" s="9"/>
      <c r="H31" s="9"/>
      <c r="I31" s="9"/>
      <c r="J31" s="76"/>
    </row>
    <row r="32" spans="1:10" ht="16.5" x14ac:dyDescent="0.25">
      <c r="A32" s="92">
        <f t="shared" si="1"/>
        <v>46228</v>
      </c>
      <c r="B32" s="152">
        <f t="shared" si="0"/>
        <v>46228</v>
      </c>
      <c r="C32" s="5"/>
      <c r="D32" s="5"/>
      <c r="E32" s="5"/>
      <c r="F32" s="22">
        <f t="shared" si="2"/>
        <v>0</v>
      </c>
      <c r="G32" s="9"/>
      <c r="H32" s="9"/>
      <c r="I32" s="9"/>
      <c r="J32" s="76"/>
    </row>
    <row r="33" spans="1:10" ht="16.5" x14ac:dyDescent="0.25">
      <c r="A33" s="92">
        <f t="shared" si="1"/>
        <v>46229</v>
      </c>
      <c r="B33" s="152">
        <f t="shared" si="0"/>
        <v>46229</v>
      </c>
      <c r="C33" s="5"/>
      <c r="D33" s="5"/>
      <c r="E33" s="5"/>
      <c r="F33" s="22">
        <f t="shared" si="2"/>
        <v>0</v>
      </c>
      <c r="G33" s="9"/>
      <c r="H33" s="9"/>
      <c r="I33" s="9"/>
      <c r="J33" s="76"/>
    </row>
    <row r="34" spans="1:10" ht="16.5" x14ac:dyDescent="0.25">
      <c r="A34" s="92">
        <f t="shared" si="1"/>
        <v>46230</v>
      </c>
      <c r="B34" s="152">
        <f t="shared" si="0"/>
        <v>46230</v>
      </c>
      <c r="C34" s="5"/>
      <c r="D34" s="5"/>
      <c r="E34" s="5"/>
      <c r="F34" s="22">
        <f t="shared" si="2"/>
        <v>0</v>
      </c>
      <c r="G34" s="9"/>
      <c r="H34" s="9"/>
      <c r="I34" s="9"/>
      <c r="J34" s="76"/>
    </row>
    <row r="35" spans="1:10" ht="16.5" x14ac:dyDescent="0.25">
      <c r="A35" s="92">
        <f t="shared" si="1"/>
        <v>46231</v>
      </c>
      <c r="B35" s="152">
        <f t="shared" si="0"/>
        <v>46231</v>
      </c>
      <c r="C35" s="5"/>
      <c r="D35" s="5"/>
      <c r="E35" s="5"/>
      <c r="F35" s="22">
        <f t="shared" si="2"/>
        <v>0</v>
      </c>
      <c r="G35" s="9"/>
      <c r="H35" s="9"/>
      <c r="I35" s="9"/>
      <c r="J35" s="76"/>
    </row>
    <row r="36" spans="1:10" ht="16.5" x14ac:dyDescent="0.25">
      <c r="A36" s="92">
        <f t="shared" si="1"/>
        <v>46232</v>
      </c>
      <c r="B36" s="152">
        <f t="shared" si="0"/>
        <v>46232</v>
      </c>
      <c r="C36" s="5"/>
      <c r="D36" s="5"/>
      <c r="E36" s="5"/>
      <c r="F36" s="22">
        <f t="shared" si="2"/>
        <v>0</v>
      </c>
      <c r="G36" s="9"/>
      <c r="H36" s="9"/>
      <c r="I36" s="9"/>
      <c r="J36" s="76"/>
    </row>
    <row r="37" spans="1:10" ht="16.5" x14ac:dyDescent="0.25">
      <c r="A37" s="92">
        <f t="shared" si="1"/>
        <v>46233</v>
      </c>
      <c r="B37" s="152">
        <f t="shared" si="0"/>
        <v>46233</v>
      </c>
      <c r="C37" s="5"/>
      <c r="D37" s="5"/>
      <c r="E37" s="5"/>
      <c r="F37" s="22">
        <f t="shared" si="2"/>
        <v>0</v>
      </c>
      <c r="G37" s="9"/>
      <c r="H37" s="9"/>
      <c r="I37" s="9"/>
      <c r="J37" s="76"/>
    </row>
    <row r="38" spans="1:10" ht="17.25" thickBot="1" x14ac:dyDescent="0.3">
      <c r="A38" s="92">
        <f t="shared" si="1"/>
        <v>46234</v>
      </c>
      <c r="B38" s="152">
        <f t="shared" si="0"/>
        <v>46234</v>
      </c>
      <c r="C38" s="6"/>
      <c r="D38" s="6"/>
      <c r="E38" s="6"/>
      <c r="F38" s="22">
        <f t="shared" si="2"/>
        <v>0</v>
      </c>
      <c r="G38" s="10"/>
      <c r="H38" s="10"/>
      <c r="I38" s="9"/>
      <c r="J38" s="76"/>
    </row>
    <row r="39" spans="1:10" ht="12" customHeight="1" thickTop="1" x14ac:dyDescent="0.25">
      <c r="A39" s="374" t="s">
        <v>48</v>
      </c>
      <c r="B39" s="374"/>
      <c r="C39" s="374"/>
      <c r="D39" s="350"/>
      <c r="E39" s="351"/>
      <c r="F39" s="143"/>
      <c r="G39" s="176"/>
      <c r="H39" s="177"/>
      <c r="I39" s="9"/>
      <c r="J39" s="77"/>
    </row>
    <row r="40" spans="1:10" ht="16.5" x14ac:dyDescent="0.25">
      <c r="A40" s="375"/>
      <c r="B40" s="375"/>
      <c r="C40" s="375"/>
      <c r="D40" s="372"/>
      <c r="E40" s="373"/>
      <c r="F40" s="60">
        <f>SUM(F8:F38)+G40+H40</f>
        <v>0</v>
      </c>
      <c r="G40" s="178">
        <f>SUM(G8:G38)</f>
        <v>0</v>
      </c>
      <c r="H40" s="178">
        <f>SUM(H8:H38)</f>
        <v>0</v>
      </c>
      <c r="I40" s="178">
        <f>SUM(I9:I38)</f>
        <v>0</v>
      </c>
      <c r="J40" s="77"/>
    </row>
    <row r="41" spans="1:10" ht="16.5" x14ac:dyDescent="0.25">
      <c r="A41" s="179" t="s">
        <v>47</v>
      </c>
      <c r="B41" s="179"/>
      <c r="C41" s="180" t="s">
        <v>56</v>
      </c>
      <c r="D41" s="171"/>
      <c r="E41" s="171"/>
      <c r="F41" s="181">
        <f>C5-F40</f>
        <v>111</v>
      </c>
      <c r="G41" s="165"/>
      <c r="H41" s="165" t="s">
        <v>20</v>
      </c>
      <c r="I41" s="182">
        <f>F5-I40</f>
        <v>9</v>
      </c>
      <c r="J41" s="77"/>
    </row>
    <row r="42" spans="1:10" ht="39" customHeight="1" x14ac:dyDescent="0.25">
      <c r="A42" s="167"/>
      <c r="B42" s="168"/>
      <c r="C42" s="169"/>
      <c r="D42" s="170"/>
      <c r="E42" s="171"/>
      <c r="F42" s="171"/>
      <c r="G42" s="172"/>
      <c r="H42" s="172"/>
      <c r="I42" s="172"/>
      <c r="J42" s="77"/>
    </row>
    <row r="43" spans="1:10" ht="16.5" x14ac:dyDescent="0.25">
      <c r="A43" s="72" t="s">
        <v>21</v>
      </c>
      <c r="B43" s="73"/>
      <c r="C43" s="74"/>
      <c r="D43" s="297" t="s">
        <v>22</v>
      </c>
      <c r="E43" s="297"/>
      <c r="F43" s="297"/>
      <c r="G43" s="75" t="s">
        <v>39</v>
      </c>
      <c r="H43" s="75"/>
      <c r="I43" s="75"/>
      <c r="J43" s="77"/>
    </row>
    <row r="44" spans="1:10" ht="16.5" x14ac:dyDescent="0.25">
      <c r="A44" s="78"/>
      <c r="B44" s="79"/>
      <c r="C44" s="79"/>
      <c r="D44" s="80"/>
      <c r="E44" s="81"/>
      <c r="F44" s="81"/>
      <c r="G44" s="76"/>
      <c r="H44" s="76"/>
      <c r="I44" s="76"/>
      <c r="J44" s="77"/>
    </row>
    <row r="45" spans="1:10" x14ac:dyDescent="0.25">
      <c r="A45" s="101" t="s">
        <v>72</v>
      </c>
      <c r="B45" s="102"/>
      <c r="C45" s="102"/>
      <c r="D45" s="103"/>
      <c r="E45" s="104"/>
      <c r="F45" s="104"/>
      <c r="G45" s="77"/>
      <c r="H45" s="77"/>
      <c r="I45" s="77"/>
      <c r="J45" s="77"/>
    </row>
    <row r="46" spans="1:10" x14ac:dyDescent="0.25">
      <c r="A46" s="101"/>
      <c r="B46" s="77"/>
      <c r="C46" s="77"/>
      <c r="D46" s="77"/>
      <c r="E46" s="77"/>
      <c r="F46" s="77"/>
      <c r="G46" s="77"/>
      <c r="H46" s="77"/>
      <c r="I46" s="77"/>
      <c r="J46" s="77"/>
    </row>
  </sheetData>
  <mergeCells count="14">
    <mergeCell ref="G1:I4"/>
    <mergeCell ref="D43:F43"/>
    <mergeCell ref="D40:E40"/>
    <mergeCell ref="D39:E39"/>
    <mergeCell ref="A6:B6"/>
    <mergeCell ref="A39:C40"/>
    <mergeCell ref="A1:F1"/>
    <mergeCell ref="A4:B4"/>
    <mergeCell ref="D4:E4"/>
    <mergeCell ref="B3:C3"/>
    <mergeCell ref="E3:F3"/>
    <mergeCell ref="G6:I6"/>
    <mergeCell ref="D2:F2"/>
    <mergeCell ref="A5:B5"/>
  </mergeCells>
  <pageMargins left="0.25" right="0.25" top="0.75" bottom="0.75" header="0.3" footer="0.3"/>
  <pageSetup paperSize="9" scale="92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J48"/>
  <sheetViews>
    <sheetView topLeftCell="A15" zoomScaleNormal="100" workbookViewId="0">
      <selection activeCell="H42" sqref="H42"/>
    </sheetView>
  </sheetViews>
  <sheetFormatPr baseColWidth="10" defaultRowHeight="15" x14ac:dyDescent="0.25"/>
  <cols>
    <col min="2" max="3" width="10.28515625" customWidth="1"/>
    <col min="4" max="4" width="10.42578125" customWidth="1"/>
    <col min="5" max="5" width="9.85546875" customWidth="1"/>
    <col min="7" max="8" width="10.85546875" customWidth="1"/>
    <col min="9" max="9" width="12.140625" customWidth="1"/>
    <col min="10" max="10" width="21.85546875" customWidth="1"/>
  </cols>
  <sheetData>
    <row r="1" spans="1:10" ht="20.25" x14ac:dyDescent="0.25">
      <c r="A1" s="326" t="s">
        <v>29</v>
      </c>
      <c r="B1" s="326"/>
      <c r="C1" s="326"/>
      <c r="D1" s="326"/>
      <c r="E1" s="326"/>
      <c r="F1" s="326"/>
      <c r="G1" s="292"/>
      <c r="H1" s="292"/>
      <c r="I1" s="293"/>
    </row>
    <row r="2" spans="1:10" ht="21" thickBot="1" x14ac:dyDescent="0.3">
      <c r="A2" s="334" t="s">
        <v>32</v>
      </c>
      <c r="B2" s="335"/>
      <c r="C2" s="335"/>
      <c r="D2" s="335"/>
      <c r="E2" s="335"/>
      <c r="F2" s="336"/>
      <c r="G2" s="294"/>
      <c r="H2" s="295"/>
      <c r="I2" s="296"/>
    </row>
    <row r="3" spans="1:10" ht="16.5" x14ac:dyDescent="0.25">
      <c r="A3" s="315" t="str">
        <f>Vertragsdaten!D5</f>
        <v>Name der Hilfskraft</v>
      </c>
      <c r="B3" s="316"/>
      <c r="C3" s="317"/>
      <c r="D3" s="318" t="str">
        <f>Vertragsdaten!D6</f>
        <v>Vorname der Hilfskraft</v>
      </c>
      <c r="E3" s="319"/>
      <c r="F3" s="317"/>
      <c r="G3" s="294"/>
      <c r="H3" s="295"/>
      <c r="I3" s="296"/>
      <c r="J3" s="4"/>
    </row>
    <row r="4" spans="1:10" ht="48" customHeight="1" x14ac:dyDescent="0.25">
      <c r="A4" s="106" t="s">
        <v>7</v>
      </c>
      <c r="B4" s="287" t="str">
        <f>Vertragsdaten!D3</f>
        <v>Name des Fachbereichs eingeben</v>
      </c>
      <c r="C4" s="288"/>
      <c r="D4" s="106" t="s">
        <v>8</v>
      </c>
      <c r="E4" s="287" t="str">
        <f>Vertragsdaten!D4</f>
        <v>Name des Fachgebiets eingeben</v>
      </c>
      <c r="F4" s="340"/>
      <c r="G4" s="294"/>
      <c r="H4" s="295"/>
      <c r="I4" s="296"/>
      <c r="J4" s="4"/>
    </row>
    <row r="5" spans="1:10" ht="16.5" x14ac:dyDescent="0.25">
      <c r="A5" s="348" t="s">
        <v>14</v>
      </c>
      <c r="B5" s="349"/>
      <c r="C5" s="135">
        <f>Vertragsdaten!D12</f>
        <v>10</v>
      </c>
      <c r="D5" s="338"/>
      <c r="E5" s="339"/>
      <c r="F5" s="108"/>
      <c r="G5" s="294"/>
      <c r="H5" s="295"/>
      <c r="I5" s="296"/>
      <c r="J5" s="4"/>
    </row>
    <row r="6" spans="1:10" ht="30" customHeight="1" x14ac:dyDescent="0.25">
      <c r="A6" s="340" t="s">
        <v>56</v>
      </c>
      <c r="B6" s="382"/>
      <c r="C6" s="183">
        <f>'7. Monat'!F41</f>
        <v>111</v>
      </c>
      <c r="D6" s="184" t="s">
        <v>49</v>
      </c>
      <c r="E6" s="185"/>
      <c r="F6" s="186">
        <f>'7. Monat'!I41</f>
        <v>9</v>
      </c>
      <c r="G6" s="187"/>
      <c r="H6" s="188"/>
      <c r="I6" s="189"/>
      <c r="J6" s="4"/>
    </row>
    <row r="7" spans="1:10" x14ac:dyDescent="0.25">
      <c r="A7" s="190"/>
      <c r="B7" s="190"/>
      <c r="C7" s="190"/>
      <c r="D7" s="190"/>
      <c r="E7" s="190"/>
      <c r="F7" s="190"/>
      <c r="G7" s="191"/>
      <c r="H7" s="192"/>
      <c r="I7" s="193"/>
      <c r="J7" s="4"/>
    </row>
    <row r="8" spans="1:10" ht="41.45" customHeight="1" x14ac:dyDescent="0.25">
      <c r="A8" s="356">
        <f>EDATE(Vertragsdaten!D8,7)</f>
        <v>46235</v>
      </c>
      <c r="B8" s="356"/>
      <c r="C8" s="38" t="s">
        <v>15</v>
      </c>
      <c r="D8" s="38" t="s">
        <v>16</v>
      </c>
      <c r="E8" s="38" t="s">
        <v>17</v>
      </c>
      <c r="F8" s="38" t="s">
        <v>18</v>
      </c>
      <c r="G8" s="357" t="s">
        <v>23</v>
      </c>
      <c r="H8" s="358"/>
      <c r="I8" s="359"/>
      <c r="J8" s="17"/>
    </row>
    <row r="9" spans="1:10" ht="16.5" x14ac:dyDescent="0.3">
      <c r="A9" s="341"/>
      <c r="B9" s="342"/>
      <c r="C9" s="229"/>
      <c r="D9" s="229"/>
      <c r="E9" s="229"/>
      <c r="F9" s="233"/>
      <c r="G9" s="89" t="s">
        <v>45</v>
      </c>
      <c r="H9" s="90" t="s">
        <v>36</v>
      </c>
      <c r="I9" s="90" t="s">
        <v>37</v>
      </c>
      <c r="J9" s="3"/>
    </row>
    <row r="10" spans="1:10" ht="16.5" x14ac:dyDescent="0.3">
      <c r="A10" s="45">
        <f>A8</f>
        <v>46235</v>
      </c>
      <c r="B10" s="152">
        <f>A10</f>
        <v>46235</v>
      </c>
      <c r="C10" s="5"/>
      <c r="D10" s="5"/>
      <c r="E10" s="5"/>
      <c r="F10" s="22">
        <f>((D10-C10)*24)-((1/60)*E10)</f>
        <v>0</v>
      </c>
      <c r="G10" s="7"/>
      <c r="H10" s="8"/>
      <c r="I10" s="8"/>
      <c r="J10" s="3"/>
    </row>
    <row r="11" spans="1:10" ht="16.5" x14ac:dyDescent="0.3">
      <c r="A11" s="92">
        <f>A10+1</f>
        <v>46236</v>
      </c>
      <c r="B11" s="152">
        <f t="shared" ref="B11:B40" si="0">A11</f>
        <v>46236</v>
      </c>
      <c r="C11" s="5"/>
      <c r="D11" s="5"/>
      <c r="E11" s="5"/>
      <c r="F11" s="22">
        <f>((D11-C11)*24)-((1/60)*E11)</f>
        <v>0</v>
      </c>
      <c r="G11" s="9"/>
      <c r="H11" s="9"/>
      <c r="I11" s="9"/>
      <c r="J11" s="2"/>
    </row>
    <row r="12" spans="1:10" ht="16.5" x14ac:dyDescent="0.3">
      <c r="A12" s="92">
        <f t="shared" ref="A12:A40" si="1">A11+1</f>
        <v>46237</v>
      </c>
      <c r="B12" s="152">
        <f t="shared" si="0"/>
        <v>46237</v>
      </c>
      <c r="C12" s="5"/>
      <c r="D12" s="5"/>
      <c r="E12" s="5"/>
      <c r="F12" s="22">
        <f t="shared" ref="F12:F40" si="2">((D12-C12)*24)-((1/60)*E12)</f>
        <v>0</v>
      </c>
      <c r="G12" s="9"/>
      <c r="H12" s="9"/>
      <c r="I12" s="9"/>
      <c r="J12" s="1"/>
    </row>
    <row r="13" spans="1:10" ht="16.5" x14ac:dyDescent="0.3">
      <c r="A13" s="92">
        <f t="shared" si="1"/>
        <v>46238</v>
      </c>
      <c r="B13" s="152">
        <f t="shared" si="0"/>
        <v>46238</v>
      </c>
      <c r="C13" s="5"/>
      <c r="D13" s="5"/>
      <c r="E13" s="5"/>
      <c r="F13" s="22">
        <f t="shared" si="2"/>
        <v>0</v>
      </c>
      <c r="G13" s="9"/>
      <c r="H13" s="9"/>
      <c r="I13" s="9"/>
      <c r="J13" s="1"/>
    </row>
    <row r="14" spans="1:10" ht="16.5" x14ac:dyDescent="0.3">
      <c r="A14" s="92">
        <f t="shared" si="1"/>
        <v>46239</v>
      </c>
      <c r="B14" s="152">
        <f t="shared" si="0"/>
        <v>46239</v>
      </c>
      <c r="C14" s="5"/>
      <c r="D14" s="5"/>
      <c r="E14" s="5"/>
      <c r="F14" s="22">
        <f t="shared" si="2"/>
        <v>0</v>
      </c>
      <c r="G14" s="9"/>
      <c r="H14" s="9"/>
      <c r="I14" s="9"/>
      <c r="J14" s="1"/>
    </row>
    <row r="15" spans="1:10" ht="16.5" x14ac:dyDescent="0.3">
      <c r="A15" s="92">
        <f t="shared" si="1"/>
        <v>46240</v>
      </c>
      <c r="B15" s="152">
        <f t="shared" si="0"/>
        <v>46240</v>
      </c>
      <c r="C15" s="5"/>
      <c r="D15" s="5"/>
      <c r="E15" s="5"/>
      <c r="F15" s="22">
        <f t="shared" si="2"/>
        <v>0</v>
      </c>
      <c r="G15" s="9"/>
      <c r="H15" s="9"/>
      <c r="I15" s="9"/>
      <c r="J15" s="1"/>
    </row>
    <row r="16" spans="1:10" ht="16.5" x14ac:dyDescent="0.3">
      <c r="A16" s="92">
        <f t="shared" si="1"/>
        <v>46241</v>
      </c>
      <c r="B16" s="152">
        <f t="shared" si="0"/>
        <v>46241</v>
      </c>
      <c r="C16" s="5"/>
      <c r="D16" s="5"/>
      <c r="E16" s="5"/>
      <c r="F16" s="22">
        <f t="shared" si="2"/>
        <v>0</v>
      </c>
      <c r="G16" s="9"/>
      <c r="H16" s="9"/>
      <c r="I16" s="9"/>
      <c r="J16" s="1"/>
    </row>
    <row r="17" spans="1:10" ht="16.5" x14ac:dyDescent="0.3">
      <c r="A17" s="92">
        <f t="shared" si="1"/>
        <v>46242</v>
      </c>
      <c r="B17" s="152">
        <f t="shared" si="0"/>
        <v>46242</v>
      </c>
      <c r="C17" s="5"/>
      <c r="D17" s="5"/>
      <c r="E17" s="5"/>
      <c r="F17" s="22">
        <f t="shared" si="2"/>
        <v>0</v>
      </c>
      <c r="G17" s="9"/>
      <c r="H17" s="9"/>
      <c r="I17" s="9"/>
      <c r="J17" s="1"/>
    </row>
    <row r="18" spans="1:10" ht="16.5" x14ac:dyDescent="0.3">
      <c r="A18" s="92">
        <f t="shared" si="1"/>
        <v>46243</v>
      </c>
      <c r="B18" s="152">
        <f t="shared" si="0"/>
        <v>46243</v>
      </c>
      <c r="C18" s="5"/>
      <c r="D18" s="5"/>
      <c r="E18" s="5"/>
      <c r="F18" s="22">
        <f t="shared" si="2"/>
        <v>0</v>
      </c>
      <c r="G18" s="9"/>
      <c r="H18" s="9"/>
      <c r="I18" s="9"/>
      <c r="J18" s="1"/>
    </row>
    <row r="19" spans="1:10" ht="16.5" x14ac:dyDescent="0.3">
      <c r="A19" s="92">
        <f t="shared" si="1"/>
        <v>46244</v>
      </c>
      <c r="B19" s="152">
        <f t="shared" si="0"/>
        <v>46244</v>
      </c>
      <c r="C19" s="5"/>
      <c r="D19" s="5"/>
      <c r="E19" s="5"/>
      <c r="F19" s="22">
        <f t="shared" si="2"/>
        <v>0</v>
      </c>
      <c r="G19" s="9"/>
      <c r="H19" s="9"/>
      <c r="I19" s="9"/>
      <c r="J19" s="1"/>
    </row>
    <row r="20" spans="1:10" ht="16.5" x14ac:dyDescent="0.3">
      <c r="A20" s="92">
        <f t="shared" si="1"/>
        <v>46245</v>
      </c>
      <c r="B20" s="152">
        <f t="shared" si="0"/>
        <v>46245</v>
      </c>
      <c r="C20" s="5"/>
      <c r="D20" s="5"/>
      <c r="E20" s="5"/>
      <c r="F20" s="22">
        <f t="shared" si="2"/>
        <v>0</v>
      </c>
      <c r="G20" s="9"/>
      <c r="H20" s="9"/>
      <c r="I20" s="9"/>
      <c r="J20" s="1"/>
    </row>
    <row r="21" spans="1:10" ht="16.5" x14ac:dyDescent="0.3">
      <c r="A21" s="92">
        <f t="shared" si="1"/>
        <v>46246</v>
      </c>
      <c r="B21" s="152">
        <f t="shared" si="0"/>
        <v>46246</v>
      </c>
      <c r="C21" s="5"/>
      <c r="D21" s="5"/>
      <c r="E21" s="5"/>
      <c r="F21" s="22">
        <f t="shared" si="2"/>
        <v>0</v>
      </c>
      <c r="G21" s="9"/>
      <c r="H21" s="9"/>
      <c r="I21" s="9"/>
      <c r="J21" s="1"/>
    </row>
    <row r="22" spans="1:10" ht="16.5" x14ac:dyDescent="0.3">
      <c r="A22" s="92">
        <f t="shared" si="1"/>
        <v>46247</v>
      </c>
      <c r="B22" s="152">
        <f t="shared" si="0"/>
        <v>46247</v>
      </c>
      <c r="C22" s="5"/>
      <c r="D22" s="5"/>
      <c r="E22" s="5"/>
      <c r="F22" s="22">
        <f t="shared" si="2"/>
        <v>0</v>
      </c>
      <c r="G22" s="9"/>
      <c r="H22" s="9"/>
      <c r="I22" s="9"/>
      <c r="J22" s="1"/>
    </row>
    <row r="23" spans="1:10" ht="16.5" x14ac:dyDescent="0.3">
      <c r="A23" s="92">
        <f t="shared" si="1"/>
        <v>46248</v>
      </c>
      <c r="B23" s="152">
        <f t="shared" si="0"/>
        <v>46248</v>
      </c>
      <c r="C23" s="5"/>
      <c r="D23" s="5"/>
      <c r="E23" s="5"/>
      <c r="F23" s="22">
        <f t="shared" si="2"/>
        <v>0</v>
      </c>
      <c r="G23" s="9"/>
      <c r="H23" s="9"/>
      <c r="I23" s="9"/>
      <c r="J23" s="1"/>
    </row>
    <row r="24" spans="1:10" ht="16.5" x14ac:dyDescent="0.3">
      <c r="A24" s="92">
        <f t="shared" si="1"/>
        <v>46249</v>
      </c>
      <c r="B24" s="152">
        <f t="shared" si="0"/>
        <v>46249</v>
      </c>
      <c r="C24" s="5"/>
      <c r="D24" s="5"/>
      <c r="E24" s="5"/>
      <c r="F24" s="22">
        <f t="shared" si="2"/>
        <v>0</v>
      </c>
      <c r="G24" s="9"/>
      <c r="H24" s="9"/>
      <c r="I24" s="9"/>
      <c r="J24" s="1"/>
    </row>
    <row r="25" spans="1:10" ht="16.5" x14ac:dyDescent="0.3">
      <c r="A25" s="92">
        <f t="shared" si="1"/>
        <v>46250</v>
      </c>
      <c r="B25" s="152">
        <f t="shared" si="0"/>
        <v>46250</v>
      </c>
      <c r="C25" s="5"/>
      <c r="D25" s="5"/>
      <c r="E25" s="5"/>
      <c r="F25" s="22">
        <f t="shared" si="2"/>
        <v>0</v>
      </c>
      <c r="G25" s="9"/>
      <c r="H25" s="9"/>
      <c r="I25" s="9"/>
      <c r="J25" s="1"/>
    </row>
    <row r="26" spans="1:10" ht="16.5" x14ac:dyDescent="0.3">
      <c r="A26" s="92">
        <f t="shared" si="1"/>
        <v>46251</v>
      </c>
      <c r="B26" s="152">
        <f t="shared" si="0"/>
        <v>46251</v>
      </c>
      <c r="C26" s="5"/>
      <c r="D26" s="5"/>
      <c r="E26" s="5"/>
      <c r="F26" s="22">
        <f t="shared" si="2"/>
        <v>0</v>
      </c>
      <c r="G26" s="9"/>
      <c r="H26" s="9"/>
      <c r="I26" s="9"/>
      <c r="J26" s="1"/>
    </row>
    <row r="27" spans="1:10" ht="16.5" x14ac:dyDescent="0.3">
      <c r="A27" s="92">
        <f t="shared" si="1"/>
        <v>46252</v>
      </c>
      <c r="B27" s="152">
        <f t="shared" si="0"/>
        <v>46252</v>
      </c>
      <c r="C27" s="5"/>
      <c r="D27" s="5"/>
      <c r="E27" s="5"/>
      <c r="F27" s="22">
        <f t="shared" si="2"/>
        <v>0</v>
      </c>
      <c r="G27" s="9"/>
      <c r="H27" s="9"/>
      <c r="I27" s="9"/>
      <c r="J27" s="1"/>
    </row>
    <row r="28" spans="1:10" ht="16.5" x14ac:dyDescent="0.3">
      <c r="A28" s="92">
        <f t="shared" si="1"/>
        <v>46253</v>
      </c>
      <c r="B28" s="152">
        <f t="shared" si="0"/>
        <v>46253</v>
      </c>
      <c r="C28" s="5"/>
      <c r="D28" s="5"/>
      <c r="E28" s="5"/>
      <c r="F28" s="22">
        <f t="shared" si="2"/>
        <v>0</v>
      </c>
      <c r="G28" s="9"/>
      <c r="H28" s="9"/>
      <c r="I28" s="9"/>
      <c r="J28" s="1"/>
    </row>
    <row r="29" spans="1:10" ht="16.5" x14ac:dyDescent="0.3">
      <c r="A29" s="92">
        <f t="shared" si="1"/>
        <v>46254</v>
      </c>
      <c r="B29" s="152">
        <f t="shared" si="0"/>
        <v>46254</v>
      </c>
      <c r="C29" s="5"/>
      <c r="D29" s="5"/>
      <c r="E29" s="5"/>
      <c r="F29" s="22">
        <f t="shared" si="2"/>
        <v>0</v>
      </c>
      <c r="G29" s="9"/>
      <c r="H29" s="9"/>
      <c r="I29" s="9"/>
      <c r="J29" s="1"/>
    </row>
    <row r="30" spans="1:10" ht="16.5" x14ac:dyDescent="0.3">
      <c r="A30" s="92">
        <f t="shared" si="1"/>
        <v>46255</v>
      </c>
      <c r="B30" s="152">
        <f t="shared" si="0"/>
        <v>46255</v>
      </c>
      <c r="C30" s="5"/>
      <c r="D30" s="5"/>
      <c r="E30" s="5"/>
      <c r="F30" s="22">
        <f>((D30-C30)*24)-((1/60)*E30)</f>
        <v>0</v>
      </c>
      <c r="G30" s="9"/>
      <c r="H30" s="9"/>
      <c r="I30" s="9"/>
      <c r="J30" s="1"/>
    </row>
    <row r="31" spans="1:10" ht="16.5" x14ac:dyDescent="0.3">
      <c r="A31" s="92">
        <f t="shared" si="1"/>
        <v>46256</v>
      </c>
      <c r="B31" s="152">
        <f t="shared" si="0"/>
        <v>46256</v>
      </c>
      <c r="C31" s="5"/>
      <c r="D31" s="5"/>
      <c r="E31" s="5"/>
      <c r="F31" s="22">
        <f t="shared" si="2"/>
        <v>0</v>
      </c>
      <c r="G31" s="9"/>
      <c r="H31" s="9"/>
      <c r="I31" s="9"/>
      <c r="J31" s="1"/>
    </row>
    <row r="32" spans="1:10" ht="16.5" x14ac:dyDescent="0.3">
      <c r="A32" s="92">
        <f t="shared" si="1"/>
        <v>46257</v>
      </c>
      <c r="B32" s="152">
        <f t="shared" si="0"/>
        <v>46257</v>
      </c>
      <c r="C32" s="5"/>
      <c r="D32" s="5"/>
      <c r="E32" s="5"/>
      <c r="F32" s="22">
        <f t="shared" si="2"/>
        <v>0</v>
      </c>
      <c r="G32" s="9"/>
      <c r="H32" s="9"/>
      <c r="I32" s="9"/>
      <c r="J32" s="1"/>
    </row>
    <row r="33" spans="1:10" ht="16.5" x14ac:dyDescent="0.3">
      <c r="A33" s="92">
        <f t="shared" si="1"/>
        <v>46258</v>
      </c>
      <c r="B33" s="152">
        <f t="shared" si="0"/>
        <v>46258</v>
      </c>
      <c r="C33" s="5"/>
      <c r="D33" s="5"/>
      <c r="E33" s="5"/>
      <c r="F33" s="22">
        <f t="shared" si="2"/>
        <v>0</v>
      </c>
      <c r="G33" s="9"/>
      <c r="H33" s="9"/>
      <c r="I33" s="9"/>
      <c r="J33" s="1"/>
    </row>
    <row r="34" spans="1:10" ht="16.5" x14ac:dyDescent="0.3">
      <c r="A34" s="92">
        <f t="shared" si="1"/>
        <v>46259</v>
      </c>
      <c r="B34" s="152">
        <f t="shared" si="0"/>
        <v>46259</v>
      </c>
      <c r="C34" s="5"/>
      <c r="D34" s="5"/>
      <c r="E34" s="5"/>
      <c r="F34" s="22">
        <f t="shared" si="2"/>
        <v>0</v>
      </c>
      <c r="G34" s="9"/>
      <c r="H34" s="9"/>
      <c r="I34" s="9"/>
      <c r="J34" s="1"/>
    </row>
    <row r="35" spans="1:10" ht="16.5" x14ac:dyDescent="0.3">
      <c r="A35" s="92">
        <f t="shared" si="1"/>
        <v>46260</v>
      </c>
      <c r="B35" s="152">
        <f t="shared" si="0"/>
        <v>46260</v>
      </c>
      <c r="C35" s="5"/>
      <c r="D35" s="5"/>
      <c r="E35" s="5"/>
      <c r="F35" s="22">
        <f t="shared" si="2"/>
        <v>0</v>
      </c>
      <c r="G35" s="9"/>
      <c r="H35" s="9"/>
      <c r="I35" s="9"/>
      <c r="J35" s="1"/>
    </row>
    <row r="36" spans="1:10" ht="16.5" x14ac:dyDescent="0.3">
      <c r="A36" s="92">
        <f t="shared" si="1"/>
        <v>46261</v>
      </c>
      <c r="B36" s="152">
        <f t="shared" si="0"/>
        <v>46261</v>
      </c>
      <c r="C36" s="11"/>
      <c r="D36" s="11"/>
      <c r="E36" s="5"/>
      <c r="F36" s="22">
        <f t="shared" si="2"/>
        <v>0</v>
      </c>
      <c r="G36" s="9"/>
      <c r="H36" s="9"/>
      <c r="I36" s="9"/>
      <c r="J36" s="1"/>
    </row>
    <row r="37" spans="1:10" ht="16.5" x14ac:dyDescent="0.3">
      <c r="A37" s="92">
        <f t="shared" si="1"/>
        <v>46262</v>
      </c>
      <c r="B37" s="152">
        <f t="shared" si="0"/>
        <v>46262</v>
      </c>
      <c r="C37" s="5"/>
      <c r="D37" s="5"/>
      <c r="E37" s="5"/>
      <c r="F37" s="22">
        <f t="shared" si="2"/>
        <v>0</v>
      </c>
      <c r="G37" s="9"/>
      <c r="H37" s="9"/>
      <c r="I37" s="9"/>
      <c r="J37" s="1"/>
    </row>
    <row r="38" spans="1:10" ht="16.5" x14ac:dyDescent="0.3">
      <c r="A38" s="92">
        <f t="shared" si="1"/>
        <v>46263</v>
      </c>
      <c r="B38" s="152">
        <f t="shared" si="0"/>
        <v>46263</v>
      </c>
      <c r="C38" s="5"/>
      <c r="D38" s="5"/>
      <c r="E38" s="5"/>
      <c r="F38" s="22">
        <f t="shared" si="2"/>
        <v>0</v>
      </c>
      <c r="G38" s="9"/>
      <c r="H38" s="9"/>
      <c r="I38" s="9"/>
      <c r="J38" s="1"/>
    </row>
    <row r="39" spans="1:10" ht="16.5" x14ac:dyDescent="0.3">
      <c r="A39" s="92">
        <f t="shared" si="1"/>
        <v>46264</v>
      </c>
      <c r="B39" s="152">
        <f t="shared" si="0"/>
        <v>46264</v>
      </c>
      <c r="C39" s="5"/>
      <c r="D39" s="5"/>
      <c r="E39" s="5"/>
      <c r="F39" s="22">
        <f t="shared" si="2"/>
        <v>0</v>
      </c>
      <c r="G39" s="9"/>
      <c r="H39" s="9"/>
      <c r="I39" s="9"/>
      <c r="J39" s="1"/>
    </row>
    <row r="40" spans="1:10" ht="16.5" x14ac:dyDescent="0.3">
      <c r="A40" s="92">
        <f t="shared" si="1"/>
        <v>46265</v>
      </c>
      <c r="B40" s="152">
        <f t="shared" si="0"/>
        <v>46265</v>
      </c>
      <c r="C40" s="5"/>
      <c r="D40" s="5"/>
      <c r="E40" s="5"/>
      <c r="F40" s="22">
        <f t="shared" si="2"/>
        <v>0</v>
      </c>
      <c r="G40" s="9"/>
      <c r="H40" s="9"/>
      <c r="I40" s="9"/>
      <c r="J40" s="1"/>
    </row>
    <row r="41" spans="1:10" ht="16.5" x14ac:dyDescent="0.3">
      <c r="A41" s="332" t="s">
        <v>48</v>
      </c>
      <c r="B41" s="332"/>
      <c r="C41" s="332"/>
      <c r="D41" s="383"/>
      <c r="E41" s="384"/>
      <c r="F41" s="194"/>
      <c r="G41" s="195"/>
      <c r="H41" s="195"/>
      <c r="I41" s="159"/>
      <c r="J41" s="1"/>
    </row>
    <row r="42" spans="1:10" x14ac:dyDescent="0.25">
      <c r="A42" s="333"/>
      <c r="B42" s="333"/>
      <c r="C42" s="333"/>
      <c r="D42" s="361"/>
      <c r="E42" s="362"/>
      <c r="F42" s="144">
        <f>SUM(F10:F40)+G42+H42</f>
        <v>0</v>
      </c>
      <c r="G42" s="61">
        <f>SUM(G10:G40)</f>
        <v>0</v>
      </c>
      <c r="H42" s="61">
        <f>SUM(H10:H40)</f>
        <v>0</v>
      </c>
      <c r="I42" s="61">
        <f>SUM(I10:I40)</f>
        <v>0</v>
      </c>
    </row>
    <row r="43" spans="1:10" x14ac:dyDescent="0.25">
      <c r="A43" s="196" t="s">
        <v>28</v>
      </c>
      <c r="B43" s="196"/>
      <c r="C43" s="63"/>
      <c r="D43" s="70" t="s">
        <v>53</v>
      </c>
      <c r="E43" s="70"/>
      <c r="F43" s="197">
        <f>C6-F42</f>
        <v>111</v>
      </c>
      <c r="G43" s="198"/>
      <c r="H43" s="198" t="s">
        <v>20</v>
      </c>
      <c r="I43" s="199">
        <f>F6-I42</f>
        <v>9</v>
      </c>
    </row>
    <row r="44" spans="1:10" ht="21.75" customHeight="1" thickBot="1" x14ac:dyDescent="0.3">
      <c r="A44" s="66"/>
      <c r="B44" s="67"/>
      <c r="C44" s="68"/>
      <c r="D44" s="69"/>
      <c r="E44" s="70"/>
      <c r="F44" s="70"/>
      <c r="G44" s="200"/>
      <c r="H44" s="200"/>
      <c r="I44" s="200"/>
    </row>
    <row r="45" spans="1:10" ht="15.75" x14ac:dyDescent="0.25">
      <c r="A45" s="131" t="s">
        <v>21</v>
      </c>
      <c r="B45" s="132"/>
      <c r="C45" s="133"/>
      <c r="D45" s="347" t="s">
        <v>22</v>
      </c>
      <c r="E45" s="347"/>
      <c r="F45" s="347"/>
      <c r="G45" s="77" t="s">
        <v>39</v>
      </c>
      <c r="H45" s="77"/>
      <c r="I45" s="77"/>
    </row>
    <row r="46" spans="1:10" x14ac:dyDescent="0.25">
      <c r="A46" s="101"/>
      <c r="B46" s="102"/>
      <c r="C46" s="102"/>
      <c r="D46" s="103"/>
      <c r="E46" s="104"/>
      <c r="F46" s="104"/>
      <c r="G46" s="77"/>
      <c r="H46" s="77"/>
      <c r="I46" s="77"/>
    </row>
    <row r="47" spans="1:10" x14ac:dyDescent="0.25">
      <c r="A47" s="101" t="s">
        <v>72</v>
      </c>
      <c r="B47" s="102"/>
      <c r="C47" s="102"/>
      <c r="D47" s="103"/>
      <c r="E47" s="104"/>
      <c r="F47" s="104"/>
      <c r="G47" s="77"/>
      <c r="H47" s="77"/>
      <c r="I47" s="77"/>
    </row>
    <row r="48" spans="1:10" x14ac:dyDescent="0.25">
      <c r="A48" s="101"/>
      <c r="B48" s="77"/>
      <c r="C48" s="77"/>
      <c r="D48" s="77"/>
      <c r="E48" s="77"/>
      <c r="F48" s="77"/>
      <c r="G48" s="77"/>
      <c r="H48" s="77"/>
      <c r="I48" s="77"/>
    </row>
  </sheetData>
  <mergeCells count="17">
    <mergeCell ref="G8:I8"/>
    <mergeCell ref="G1:I5"/>
    <mergeCell ref="D45:F45"/>
    <mergeCell ref="D42:E42"/>
    <mergeCell ref="D41:E41"/>
    <mergeCell ref="D3:F3"/>
    <mergeCell ref="A8:B8"/>
    <mergeCell ref="A41:C42"/>
    <mergeCell ref="A9:B9"/>
    <mergeCell ref="A1:F1"/>
    <mergeCell ref="A2:F2"/>
    <mergeCell ref="A5:B5"/>
    <mergeCell ref="D5:E5"/>
    <mergeCell ref="B4:C4"/>
    <mergeCell ref="E4:F4"/>
    <mergeCell ref="A6:B6"/>
    <mergeCell ref="A3:C3"/>
  </mergeCells>
  <pageMargins left="0.25" right="0.25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2</vt:i4>
      </vt:variant>
    </vt:vector>
  </HeadingPairs>
  <TitlesOfParts>
    <vt:vector size="15" baseType="lpstr">
      <vt:lpstr>Vertragsdaten</vt:lpstr>
      <vt:lpstr>1.Monat</vt:lpstr>
      <vt:lpstr>2.Monat</vt:lpstr>
      <vt:lpstr>3.Monat</vt:lpstr>
      <vt:lpstr>4.Monat</vt:lpstr>
      <vt:lpstr>5. Monat</vt:lpstr>
      <vt:lpstr>6. Monat</vt:lpstr>
      <vt:lpstr>7. Monat</vt:lpstr>
      <vt:lpstr>8. Monat</vt:lpstr>
      <vt:lpstr>9. Monat</vt:lpstr>
      <vt:lpstr>10.Monat</vt:lpstr>
      <vt:lpstr>11. Monat</vt:lpstr>
      <vt:lpstr>12. Monat</vt:lpstr>
      <vt:lpstr>Vertragsdaten!Druckbereich</vt:lpstr>
      <vt:lpstr>Vertragsdaten!Drucktitel</vt:lpstr>
    </vt:vector>
  </TitlesOfParts>
  <Company>IT Servicezentrum Uni Kassel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Gürtler, Shanice</dc:creator>
  <cp:lastModifiedBy>Lange, Karin</cp:lastModifiedBy>
  <cp:lastPrinted>2025-08-19T11:09:24Z</cp:lastPrinted>
  <dcterms:created xsi:type="dcterms:W3CDTF">2024-05-02T07:04:02Z</dcterms:created>
  <dcterms:modified xsi:type="dcterms:W3CDTF">2025-08-25T08:14:28Z</dcterms:modified>
</cp:coreProperties>
</file>