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23" documentId="8_{85482290-BEC2-4ECF-BFB0-93343D5A2159}" xr6:coauthVersionLast="47" xr6:coauthVersionMax="47" xr10:uidLastSave="{5E85DF11-A9BB-4DB9-99A2-01AD9EB788E1}"/>
  <workbookProtection workbookAlgorithmName="SHA-512" workbookHashValue="mqm5diBUWjnXVkWIClM4MCCVQomVerKs7a7uMN80JYN93ECbB7OGOHFmxinCS69s7yLNDkPnxeKcJgCTkoH6aA==" workbookSaltValue="faf1IRHXSj90b5mHQjxbNg==" workbookSpinCount="100000" lockStructure="1"/>
  <bookViews>
    <workbookView xWindow="-120" yWindow="-120" windowWidth="29040" windowHeight="15840" xr2:uid="{00000000-000D-0000-FFFF-FFFF00000000}"/>
  </bookViews>
  <sheets>
    <sheet name="Bestellung" sheetId="1" r:id="rId1"/>
    <sheet name="Intern" sheetId="2" state="hidden" r:id="rId2"/>
    <sheet name="xport" sheetId="3" state="hidden" r:id="rId3"/>
  </sheets>
  <definedNames>
    <definedName name="_xlnm.Print_Area" localSheetId="0">Bestellung!$A$1:$AP$75</definedName>
    <definedName name="_xlnm.Print_Area" localSheetId="1">Intern!$A$1:$K$50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2" i="2" l="1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11" i="2"/>
  <c r="K11" i="2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6" i="1"/>
  <c r="E5" i="1"/>
  <c r="E3" i="1"/>
  <c r="E2" i="1"/>
  <c r="J43" i="2"/>
  <c r="G36" i="2"/>
  <c r="G37" i="2"/>
  <c r="G38" i="2"/>
  <c r="G39" i="2"/>
  <c r="G40" i="2" s="1"/>
  <c r="G41" i="2" s="1"/>
  <c r="G42" i="2" s="1"/>
  <c r="G43" i="2" s="1"/>
  <c r="G44" i="2" s="1"/>
  <c r="G45" i="2" s="1"/>
  <c r="A62" i="1"/>
  <c r="A63" i="1"/>
  <c r="A64" i="1"/>
  <c r="A65" i="1"/>
  <c r="A66" i="1" s="1"/>
  <c r="A67" i="1" s="1"/>
  <c r="A68" i="1" s="1"/>
  <c r="A69" i="1" s="1"/>
  <c r="A70" i="1" s="1"/>
  <c r="A71" i="1" s="1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4" i="2"/>
  <c r="J45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G11" i="2"/>
  <c r="A16" i="2"/>
  <c r="A17" i="2"/>
  <c r="A18" i="2"/>
  <c r="A19" i="2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3" i="1"/>
  <c r="A4" i="1" s="1"/>
  <c r="A5" i="1" s="1"/>
  <c r="A6" i="1" s="1"/>
  <c r="F43" i="1"/>
  <c r="F31" i="1"/>
  <c r="F22" i="1"/>
  <c r="F23" i="1"/>
  <c r="F55" i="1" l="1"/>
  <c r="F4" i="1" l="1"/>
  <c r="B18" i="3" l="1"/>
  <c r="F18" i="1"/>
  <c r="F76" i="1" l="1"/>
  <c r="F77" i="1" s="1"/>
  <c r="B67" i="3" l="1"/>
  <c r="C68" i="3"/>
  <c r="A68" i="3"/>
  <c r="D6" i="2" l="1"/>
  <c r="D4" i="2"/>
  <c r="D5" i="2"/>
  <c r="D3" i="2"/>
  <c r="J11" i="2"/>
  <c r="H11" i="2"/>
  <c r="F39" i="1"/>
  <c r="F40" i="1"/>
  <c r="F41" i="1"/>
  <c r="F42" i="1"/>
  <c r="F44" i="1"/>
  <c r="F45" i="1"/>
  <c r="F46" i="1"/>
  <c r="F47" i="1"/>
  <c r="F48" i="1"/>
  <c r="F49" i="1"/>
  <c r="F50" i="1"/>
  <c r="F51" i="1"/>
  <c r="F52" i="1"/>
  <c r="F53" i="1"/>
  <c r="F54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I3" i="2"/>
  <c r="G76" i="1"/>
  <c r="I4" i="2" l="1"/>
  <c r="B2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1" i="3"/>
  <c r="F6" i="1" l="1"/>
  <c r="F9" i="1"/>
  <c r="F5" i="1"/>
  <c r="F10" i="1"/>
  <c r="F8" i="1"/>
  <c r="F11" i="1"/>
  <c r="F7" i="1"/>
  <c r="F24" i="1"/>
  <c r="C1" i="2" l="1"/>
  <c r="F32" i="1" l="1"/>
  <c r="B11" i="2" l="1"/>
  <c r="D11" i="2" l="1"/>
  <c r="A12" i="2" l="1"/>
  <c r="A13" i="2" l="1"/>
  <c r="A14" i="2" s="1"/>
  <c r="A15" i="2" s="1"/>
  <c r="F3" i="1"/>
  <c r="F12" i="1"/>
  <c r="F13" i="1"/>
  <c r="F14" i="1"/>
  <c r="F15" i="1"/>
  <c r="F16" i="1"/>
  <c r="F17" i="1"/>
  <c r="F19" i="1"/>
  <c r="F21" i="1"/>
  <c r="F25" i="1"/>
  <c r="F26" i="1"/>
  <c r="F27" i="1"/>
  <c r="F20" i="1"/>
  <c r="F28" i="1"/>
  <c r="F30" i="1"/>
  <c r="F33" i="1"/>
  <c r="F34" i="1"/>
  <c r="F35" i="1"/>
  <c r="F29" i="1"/>
  <c r="F36" i="1"/>
  <c r="F37" i="1"/>
  <c r="F38" i="1"/>
  <c r="G12" i="2" l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F2" i="1"/>
</calcChain>
</file>

<file path=xl/sharedStrings.xml><?xml version="1.0" encoding="utf-8"?>
<sst xmlns="http://schemas.openxmlformats.org/spreadsheetml/2006/main" count="724" uniqueCount="203">
  <si>
    <t>Nr.</t>
  </si>
  <si>
    <t>Veranstaltung</t>
  </si>
  <si>
    <t>Dozent</t>
  </si>
  <si>
    <t>Seiten</t>
  </si>
  <si>
    <t>Euro</t>
  </si>
  <si>
    <t>SS 18</t>
  </si>
  <si>
    <t>SS 17</t>
  </si>
  <si>
    <t>SS 16</t>
  </si>
  <si>
    <t>SS 15</t>
  </si>
  <si>
    <t>SS 14</t>
  </si>
  <si>
    <t>SS 13</t>
  </si>
  <si>
    <t>SS 12</t>
  </si>
  <si>
    <t>SS 11</t>
  </si>
  <si>
    <t>SS 10</t>
  </si>
  <si>
    <t>SS 09</t>
  </si>
  <si>
    <t>SS 08</t>
  </si>
  <si>
    <t>SS 07</t>
  </si>
  <si>
    <t>SS 06</t>
  </si>
  <si>
    <t>SS 05</t>
  </si>
  <si>
    <t>SS 04</t>
  </si>
  <si>
    <t>SS 03</t>
  </si>
  <si>
    <t>WS 02</t>
  </si>
  <si>
    <t>WS 03</t>
  </si>
  <si>
    <t>WS 04</t>
  </si>
  <si>
    <t>WS 05</t>
  </si>
  <si>
    <t>WS 06</t>
  </si>
  <si>
    <t>WS 07</t>
  </si>
  <si>
    <t>WS 08</t>
  </si>
  <si>
    <t>WS 09</t>
  </si>
  <si>
    <t>WS 10</t>
  </si>
  <si>
    <t>WS 11</t>
  </si>
  <si>
    <t>WS 12</t>
  </si>
  <si>
    <t>WS 13</t>
  </si>
  <si>
    <t>WS 14</t>
  </si>
  <si>
    <t>WS 15</t>
  </si>
  <si>
    <t>WS 16</t>
  </si>
  <si>
    <t>WS 17</t>
  </si>
  <si>
    <t>Chemie</t>
  </si>
  <si>
    <t>Energieeff. Prod.</t>
  </si>
  <si>
    <t>ETE 1</t>
  </si>
  <si>
    <t>ETE 2</t>
  </si>
  <si>
    <t>FBL</t>
  </si>
  <si>
    <t>FEM</t>
  </si>
  <si>
    <t>FT3</t>
  </si>
  <si>
    <t>Festigkeit &amp; Vers.</t>
  </si>
  <si>
    <t>Gefüge &amp; Eigens.</t>
  </si>
  <si>
    <t>KT 1</t>
  </si>
  <si>
    <t>KT 2</t>
  </si>
  <si>
    <t>KT 3</t>
  </si>
  <si>
    <t>KVP</t>
  </si>
  <si>
    <t>Labview</t>
  </si>
  <si>
    <t>Life Cycle Engin. 1</t>
  </si>
  <si>
    <t>Mathe Eingangst.</t>
  </si>
  <si>
    <t>Mathe 1 Billhardt</t>
  </si>
  <si>
    <t>Mathe 1 Bolten</t>
  </si>
  <si>
    <t>Mathe 1 Matthies</t>
  </si>
  <si>
    <t>Mathe 1 Meister</t>
  </si>
  <si>
    <t>Mathe 1 Ortleb</t>
  </si>
  <si>
    <t>Mathe 1 BNUW</t>
  </si>
  <si>
    <t>Mathe 2 Billhardt</t>
  </si>
  <si>
    <t>Mathe 2 Bolten</t>
  </si>
  <si>
    <t>Mathe 2 Matthies</t>
  </si>
  <si>
    <t>Mathe 2 Meister</t>
  </si>
  <si>
    <t>Mathe 2 BNUW</t>
  </si>
  <si>
    <t>Mathe 1 Kulshreshtha</t>
  </si>
  <si>
    <t>Kulshreshtha</t>
  </si>
  <si>
    <t>Mathe 2 Ortleb</t>
  </si>
  <si>
    <t>Ortleb</t>
  </si>
  <si>
    <t>Mathe 3 Billhardt</t>
  </si>
  <si>
    <t>Mathe 3 Bolten</t>
  </si>
  <si>
    <t>Mathe 3 Meister</t>
  </si>
  <si>
    <t>Mathe 3 Ortleb</t>
  </si>
  <si>
    <t>Mathe 3 Wallenta</t>
  </si>
  <si>
    <t>Langer</t>
  </si>
  <si>
    <t>M4 Stochastik Fiebig</t>
  </si>
  <si>
    <t>M4 Stochastik Heil</t>
  </si>
  <si>
    <t>M4 Stochastik Heyde</t>
  </si>
  <si>
    <t>M4 Stochastik Kemm</t>
  </si>
  <si>
    <t>M4 Stochastik Lindner</t>
  </si>
  <si>
    <t>Lindner</t>
  </si>
  <si>
    <t>M4 Stochastik Wenzel</t>
  </si>
  <si>
    <t>Projektmanagement 1</t>
  </si>
  <si>
    <t>Schweißtechnik 1</t>
  </si>
  <si>
    <t>Schweißtechnik 2</t>
  </si>
  <si>
    <t>Schwingf. &amp; Rands.</t>
  </si>
  <si>
    <t>Thermo &amp; Wärmeüb.</t>
  </si>
  <si>
    <t>Turbomaschinen</t>
  </si>
  <si>
    <t>WST 1 Brückner-Foit</t>
  </si>
  <si>
    <t>WST 2 Brückner Foit</t>
  </si>
  <si>
    <t>Werkst. der Kunststoffe</t>
  </si>
  <si>
    <t>Sträter</t>
  </si>
  <si>
    <t>Fürmeier</t>
  </si>
  <si>
    <t>Hesselbach</t>
  </si>
  <si>
    <t>Rienäcker</t>
  </si>
  <si>
    <t>Heim</t>
  </si>
  <si>
    <t>Scholtes</t>
  </si>
  <si>
    <t>Wenzel</t>
  </si>
  <si>
    <t>Umbach</t>
  </si>
  <si>
    <t>Baetz</t>
  </si>
  <si>
    <t>Brückner-Foit</t>
  </si>
  <si>
    <t>Billhardt</t>
  </si>
  <si>
    <t>Bolten</t>
  </si>
  <si>
    <t>Matthies</t>
  </si>
  <si>
    <t>Meister</t>
  </si>
  <si>
    <t>Verschiedene</t>
  </si>
  <si>
    <t>Wallenta</t>
  </si>
  <si>
    <t>Kemm</t>
  </si>
  <si>
    <t>Fiebig</t>
  </si>
  <si>
    <t>Heil</t>
  </si>
  <si>
    <t>Heyde</t>
  </si>
  <si>
    <t>M4 Numerik Kemm</t>
  </si>
  <si>
    <t>M4 Numerik Langer</t>
  </si>
  <si>
    <t>M4 Numerik Matthies</t>
  </si>
  <si>
    <t>M4 Numerik Meister</t>
  </si>
  <si>
    <t>Spang</t>
  </si>
  <si>
    <t>Zinn</t>
  </si>
  <si>
    <t>Luke</t>
  </si>
  <si>
    <t>Lawarenz</t>
  </si>
  <si>
    <t>Euro (rund)</t>
  </si>
  <si>
    <t>r</t>
  </si>
  <si>
    <t>a</t>
  </si>
  <si>
    <t>Legende</t>
  </si>
  <si>
    <t>Klausuren MIT Lösungen</t>
  </si>
  <si>
    <t>Klausuren OHNE Lösungen</t>
  </si>
  <si>
    <t>Anzahl</t>
  </si>
  <si>
    <t>Nachname</t>
  </si>
  <si>
    <t>Vorname</t>
  </si>
  <si>
    <t>uk-Nummer</t>
  </si>
  <si>
    <t>Preis</t>
  </si>
  <si>
    <t>Bestellschein</t>
  </si>
  <si>
    <t>Stand:</t>
  </si>
  <si>
    <t>Name:</t>
  </si>
  <si>
    <t xml:space="preserve">Betrag: </t>
  </si>
  <si>
    <t>Vorname:</t>
  </si>
  <si>
    <t>Seiten:</t>
  </si>
  <si>
    <t>uk-Nummer:</t>
  </si>
  <si>
    <t>E-Mail Adresse:</t>
  </si>
  <si>
    <t>gedruckt von:</t>
  </si>
  <si>
    <t>________________</t>
  </si>
  <si>
    <t>S.</t>
  </si>
  <si>
    <t>A &amp; O 1</t>
  </si>
  <si>
    <t>Druck:</t>
  </si>
  <si>
    <t>Für eure Klausurbestellung in den grünen Feldern eintragen, wie viele Klausurpakete benötigt</t>
  </si>
  <si>
    <t>Mathe 2 Kopecz</t>
  </si>
  <si>
    <t>Kopecz</t>
  </si>
  <si>
    <t>A und O 1</t>
  </si>
  <si>
    <t>Energieeff Prod</t>
  </si>
  <si>
    <t>Festigkeit u Vers</t>
  </si>
  <si>
    <t>Gefuege u Eigens</t>
  </si>
  <si>
    <t>CAD Uebungsaufgaben</t>
  </si>
  <si>
    <t>Life Cycle Engin 1</t>
  </si>
  <si>
    <t xml:space="preserve">Wir brauchen diese Informationen von euch, damit wir eure Bestellung zwecks Aushändigung </t>
  </si>
  <si>
    <t>zuordnen können.</t>
  </si>
  <si>
    <t>Labview 2</t>
  </si>
  <si>
    <t>Messen v. Energieströmen</t>
  </si>
  <si>
    <t>Thermo 1 *</t>
  </si>
  <si>
    <t>Thermo 2</t>
  </si>
  <si>
    <t>TM 1</t>
  </si>
  <si>
    <t>TM 2</t>
  </si>
  <si>
    <t>TM 3</t>
  </si>
  <si>
    <t>Messen v. Energiestr.</t>
  </si>
  <si>
    <t>Werkst. des Maschinenbaus</t>
  </si>
  <si>
    <t>WS 18</t>
  </si>
  <si>
    <t>Werkst. der Kunstst.</t>
  </si>
  <si>
    <t>Werkst. des Maschb.</t>
  </si>
  <si>
    <t>Dann per Mail an</t>
  </si>
  <si>
    <t xml:space="preserve">fsr15@uni-kassel.de     </t>
  </si>
  <si>
    <t>Scholtes / Niendorf</t>
  </si>
  <si>
    <t>SS 19</t>
  </si>
  <si>
    <t>Mathe 3 Kopecz</t>
  </si>
  <si>
    <t>Ricoeur/Lange</t>
  </si>
  <si>
    <t>WST 2 Scholtes / Niend.</t>
  </si>
  <si>
    <t>WST 1 Scholtes / Niend.</t>
  </si>
  <si>
    <t>LS-MRD-NLS (Ged. Protokoll)</t>
  </si>
  <si>
    <t>Hetzler</t>
  </si>
  <si>
    <t>WS 19</t>
  </si>
  <si>
    <t>SS 20</t>
  </si>
  <si>
    <t>LS-MRD-NLS</t>
  </si>
  <si>
    <t>Nr</t>
  </si>
  <si>
    <t>CAD</t>
  </si>
  <si>
    <t>MKD (Ged. Protokoll)</t>
  </si>
  <si>
    <t>Ü-KL/Auf. Sammlung</t>
  </si>
  <si>
    <t>SS 21</t>
  </si>
  <si>
    <t>Mathe 1 Friedmann</t>
  </si>
  <si>
    <t>Mathe 1 Kopecz</t>
  </si>
  <si>
    <t>Friedmann</t>
  </si>
  <si>
    <t>Mathe 2 Friedmann</t>
  </si>
  <si>
    <t>M4 Numerik Kopecz</t>
  </si>
  <si>
    <t>WS 20</t>
  </si>
  <si>
    <t>WST 1 Scholtes / Niendorf</t>
  </si>
  <si>
    <t>WST 2 Scholtes / Niendorf</t>
  </si>
  <si>
    <t>Bitte überprüft bevor ihr bestellt, ob die Klausuren nicht auch in Moodle hochgeladen wurden!</t>
  </si>
  <si>
    <t>Legende:</t>
  </si>
  <si>
    <t>Mathe Klausuren sind auch in folgendem Moodle Kurs verfügbar: https://moodle.uni-kassel.de/moodle/enrol/index.php?id=2067</t>
  </si>
  <si>
    <t>Thermo 1 / Für jeden Studiengang</t>
  </si>
  <si>
    <t>Thermo 1</t>
  </si>
  <si>
    <t>Im Moodle Kurs sind zum Teil Aufgaben zu diesen Klausuren hochgeladen. Überprüft bitte erst diese Aufgaben, bevor ihr bei uns bestellt.</t>
  </si>
  <si>
    <t>werden (damit bestellt ihr die gesamte Zeile) und die drei Felder mit euren Daten ausfüllen.</t>
  </si>
  <si>
    <t>WST Scholtes / Niendorf (Fe-CO Diagramm etc)</t>
  </si>
  <si>
    <t>WST Scholtes / Niendorf (Atommodell, Gitterfehler, Zugversuch etc)</t>
  </si>
  <si>
    <t>Böhm</t>
  </si>
  <si>
    <t>CAD Bedarf (1 mal A3 &amp; 1 mal A4)</t>
  </si>
  <si>
    <t>CAD Bedarf (1*A3&amp;1*A4)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</si>
</sst>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Marlett"/>
      <charset val="2"/>
    </font>
    <font>
      <b/>
      <sz val="11"/>
      <color theme="1"/>
      <name val="Calibri"/>
      <family val="2"/>
      <scheme val="minor"/>
    </font>
    <font>
      <b/>
      <sz val="11"/>
      <color theme="1"/>
      <name val="Marlett"/>
      <charset val="2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36"/>
      <color theme="1"/>
      <name val="Marlett"/>
      <charset val="2"/>
    </font>
    <font>
      <b/>
      <sz val="28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wrapText="1"/>
    </xf>
    <xf numFmtId="0" fontId="0" fillId="0" borderId="4" xfId="0" applyBorder="1" applyAlignment="1">
      <alignment wrapText="1"/>
    </xf>
    <xf numFmtId="2" fontId="0" fillId="0" borderId="5" xfId="0" applyNumberFormat="1" applyBorder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4" fontId="2" fillId="0" borderId="0" xfId="0" applyNumberFormat="1" applyFont="1" applyAlignment="1">
      <alignment horizontal="left"/>
    </xf>
    <xf numFmtId="0" fontId="6" fillId="0" borderId="0" xfId="0" applyFont="1"/>
    <xf numFmtId="164" fontId="7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/>
    <xf numFmtId="0" fontId="11" fillId="4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/>
    </xf>
    <xf numFmtId="2" fontId="0" fillId="0" borderId="0" xfId="0" applyNumberFormat="1"/>
    <xf numFmtId="0" fontId="0" fillId="5" borderId="1" xfId="0" applyFill="1" applyBorder="1" applyAlignment="1">
      <alignment wrapText="1"/>
    </xf>
    <xf numFmtId="0" fontId="1" fillId="5" borderId="1" xfId="0" applyFont="1" applyFill="1" applyBorder="1" applyAlignment="1">
      <alignment horizontal="center" vertical="center" wrapText="1"/>
    </xf>
    <xf numFmtId="2" fontId="0" fillId="0" borderId="6" xfId="0" applyNumberFormat="1" applyBorder="1" applyAlignment="1">
      <alignment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1" fontId="0" fillId="3" borderId="10" xfId="0" applyNumberFormat="1" applyFill="1" applyBorder="1" applyAlignment="1">
      <alignment horizontal="center" wrapText="1"/>
    </xf>
    <xf numFmtId="1" fontId="0" fillId="3" borderId="11" xfId="0" applyNumberFormat="1" applyFill="1" applyBorder="1" applyAlignment="1">
      <alignment horizontal="center" wrapText="1"/>
    </xf>
    <xf numFmtId="1" fontId="0" fillId="3" borderId="12" xfId="0" applyNumberFormat="1" applyFill="1" applyBorder="1" applyAlignment="1">
      <alignment horizontal="center" wrapText="1"/>
    </xf>
    <xf numFmtId="2" fontId="2" fillId="0" borderId="0" xfId="0" applyNumberFormat="1" applyFont="1" applyAlignment="1">
      <alignment horizontal="center" wrapText="1"/>
    </xf>
    <xf numFmtId="1" fontId="0" fillId="0" borderId="0" xfId="0" applyNumberFormat="1"/>
    <xf numFmtId="164" fontId="5" fillId="3" borderId="0" xfId="0" applyNumberFormat="1" applyFont="1" applyFill="1" applyAlignment="1">
      <alignment horizontal="left" vertical="center"/>
    </xf>
    <xf numFmtId="0" fontId="0" fillId="3" borderId="0" xfId="0" applyFill="1" applyAlignment="1">
      <alignment wrapText="1"/>
    </xf>
    <xf numFmtId="0" fontId="5" fillId="3" borderId="0" xfId="0" applyFont="1" applyFill="1" applyAlignment="1">
      <alignment horizontal="left"/>
    </xf>
    <xf numFmtId="0" fontId="14" fillId="0" borderId="13" xfId="0" applyFont="1" applyBorder="1" applyAlignment="1">
      <alignment horizontal="center" vertical="center" wrapText="1"/>
    </xf>
    <xf numFmtId="0" fontId="15" fillId="3" borderId="0" xfId="1" applyFill="1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right"/>
    </xf>
    <xf numFmtId="0" fontId="15" fillId="3" borderId="0" xfId="1" applyFill="1" applyAlignment="1"/>
    <xf numFmtId="0" fontId="1" fillId="0" borderId="7" xfId="0" applyFont="1" applyBorder="1" applyAlignment="1">
      <alignment horizontal="center" vertical="center" wrapText="1"/>
    </xf>
    <xf numFmtId="0" fontId="0" fillId="3" borderId="2" xfId="0" applyFill="1" applyBorder="1" applyAlignment="1" applyProtection="1">
      <alignment wrapText="1"/>
      <protection locked="0"/>
    </xf>
    <xf numFmtId="0" fontId="0" fillId="3" borderId="3" xfId="0" applyFill="1" applyBorder="1" applyAlignment="1" applyProtection="1">
      <alignment wrapText="1"/>
      <protection locked="0"/>
    </xf>
    <xf numFmtId="49" fontId="0" fillId="3" borderId="3" xfId="0" applyNumberFormat="1" applyFill="1" applyBorder="1" applyAlignment="1" applyProtection="1">
      <alignment wrapText="1"/>
      <protection locked="0"/>
    </xf>
    <xf numFmtId="0" fontId="0" fillId="0" borderId="6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7" xfId="0" applyBorder="1" applyAlignment="1">
      <alignment wrapText="1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/>
    </xf>
    <xf numFmtId="0" fontId="1" fillId="6" borderId="1" xfId="0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7" borderId="1" xfId="0" applyFill="1" applyBorder="1" applyAlignment="1">
      <alignment horizontal="center" wrapText="1"/>
    </xf>
    <xf numFmtId="0" fontId="0" fillId="8" borderId="1" xfId="0" applyFill="1" applyBorder="1" applyAlignment="1">
      <alignment horizontal="center" wrapText="1"/>
    </xf>
    <xf numFmtId="0" fontId="0" fillId="8" borderId="0" xfId="0" applyFill="1" applyAlignment="1">
      <alignment wrapText="1"/>
    </xf>
    <xf numFmtId="0" fontId="0" fillId="0" borderId="15" xfId="0" applyBorder="1" applyAlignment="1" applyProtection="1">
      <alignment wrapText="1"/>
      <protection locked="0"/>
    </xf>
    <xf numFmtId="0" fontId="0" fillId="3" borderId="0" xfId="0" applyFill="1" applyAlignment="1">
      <alignment horizontal="left" wrapText="1"/>
    </xf>
    <xf numFmtId="0" fontId="0" fillId="7" borderId="0" xfId="0" applyFill="1" applyAlignment="1">
      <alignment horizontal="left" wrapText="1"/>
    </xf>
    <xf numFmtId="0" fontId="13" fillId="0" borderId="0" xfId="0" applyFont="1" applyAlignment="1">
      <alignment horizontal="center" vertical="center"/>
    </xf>
    <xf numFmtId="14" fontId="0" fillId="0" borderId="0" xfId="0" applyNumberForma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1" fillId="0" borderId="0" xfId="0" applyFont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1277471</xdr:colOff>
      <xdr:row>1</xdr:row>
      <xdr:rowOff>78442</xdr:rowOff>
    </xdr:from>
    <xdr:to>
      <xdr:col>10</xdr:col>
      <xdr:colOff>302946</xdr:colOff>
      <xdr:row>6</xdr:row>
      <xdr:rowOff>168089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67D75455-C266-4C4D-9C6C-7F6ABD0A24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0030" y="414618"/>
          <a:ext cx="964093" cy="1042147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T86"/>
  <sheetViews>
    <sheetView tabSelected="1" zoomScale="85" zoomScaleNormal="85" workbookViewId="0">
      <selection activeCell="H6" sqref="H6"/>
    </sheetView>
  </sheetViews>
  <sheetFormatPr baseColWidth="10" defaultColWidth="9.140625" defaultRowHeight="15" x14ac:dyDescent="0.25"/>
  <cols>
    <col min="1" max="1" width="3.42578125" style="3" customWidth="1"/>
    <col min="2" max="2" width="65.7109375" style="2" customWidth="1"/>
    <col min="3" max="3" width="31.42578125" style="2" customWidth="1"/>
    <col min="4" max="4" width="9.140625" style="2"/>
    <col min="5" max="7" width="7.7109375" style="2" customWidth="1"/>
    <col min="8" max="8" width="10.85546875" style="2" customWidth="1"/>
    <col min="9" max="10" width="4.140625" style="2" customWidth="1"/>
    <col min="11" max="58" width="3.7109375" style="2" customWidth="1"/>
    <col min="59" max="16384" width="9.140625" style="2"/>
  </cols>
  <sheetData>
    <row r="1" spans="1:46" s="1" customFormat="1" ht="41.25" customHeight="1" thickBot="1" x14ac:dyDescent="0.3">
      <c r="A1" s="4" t="s">
        <v>178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118</v>
      </c>
      <c r="G1" s="34" t="s">
        <v>124</v>
      </c>
      <c r="H1" s="4" t="s">
        <v>181</v>
      </c>
      <c r="I1" s="4" t="s">
        <v>182</v>
      </c>
      <c r="J1" s="4" t="s">
        <v>188</v>
      </c>
      <c r="K1" s="4" t="s">
        <v>176</v>
      </c>
      <c r="L1" s="4" t="s">
        <v>175</v>
      </c>
      <c r="M1" s="4" t="s">
        <v>168</v>
      </c>
      <c r="N1" s="4" t="s">
        <v>162</v>
      </c>
      <c r="O1" s="4" t="s">
        <v>5</v>
      </c>
      <c r="P1" s="4" t="s">
        <v>36</v>
      </c>
      <c r="Q1" s="4" t="s">
        <v>6</v>
      </c>
      <c r="R1" s="4" t="s">
        <v>35</v>
      </c>
      <c r="S1" s="4" t="s">
        <v>7</v>
      </c>
      <c r="T1" s="4" t="s">
        <v>34</v>
      </c>
      <c r="U1" s="4" t="s">
        <v>8</v>
      </c>
      <c r="V1" s="4" t="s">
        <v>33</v>
      </c>
      <c r="W1" s="4" t="s">
        <v>9</v>
      </c>
      <c r="X1" s="4" t="s">
        <v>32</v>
      </c>
      <c r="Y1" s="4" t="s">
        <v>10</v>
      </c>
      <c r="Z1" s="4" t="s">
        <v>31</v>
      </c>
      <c r="AA1" s="4" t="s">
        <v>11</v>
      </c>
      <c r="AB1" s="4" t="s">
        <v>30</v>
      </c>
      <c r="AC1" s="4" t="s">
        <v>12</v>
      </c>
      <c r="AD1" s="4" t="s">
        <v>29</v>
      </c>
      <c r="AE1" s="4" t="s">
        <v>13</v>
      </c>
      <c r="AF1" s="4" t="s">
        <v>28</v>
      </c>
      <c r="AG1" s="4" t="s">
        <v>14</v>
      </c>
      <c r="AH1" s="4" t="s">
        <v>27</v>
      </c>
      <c r="AI1" s="4" t="s">
        <v>15</v>
      </c>
      <c r="AJ1" s="4" t="s">
        <v>26</v>
      </c>
      <c r="AK1" s="4" t="s">
        <v>16</v>
      </c>
      <c r="AL1" s="4" t="s">
        <v>25</v>
      </c>
      <c r="AM1" s="4" t="s">
        <v>17</v>
      </c>
      <c r="AN1" s="4" t="s">
        <v>24</v>
      </c>
      <c r="AO1" s="4" t="s">
        <v>18</v>
      </c>
      <c r="AP1" s="4" t="s">
        <v>23</v>
      </c>
      <c r="AQ1" s="4" t="s">
        <v>19</v>
      </c>
      <c r="AR1" s="4" t="s">
        <v>22</v>
      </c>
      <c r="AS1" s="4" t="s">
        <v>20</v>
      </c>
      <c r="AT1" s="4" t="s">
        <v>21</v>
      </c>
    </row>
    <row r="2" spans="1:46" x14ac:dyDescent="0.25">
      <c r="A2" s="5">
        <v>1</v>
      </c>
      <c r="B2" s="6" t="s">
        <v>140</v>
      </c>
      <c r="C2" s="6" t="s">
        <v>90</v>
      </c>
      <c r="D2" s="6">
        <v>1</v>
      </c>
      <c r="E2" s="7">
        <f>D2*0.05</f>
        <v>0.05</v>
      </c>
      <c r="F2" s="33">
        <f>ROUND(E2,1)</f>
        <v>0.1</v>
      </c>
      <c r="G2" s="37"/>
      <c r="H2" s="50"/>
      <c r="I2" s="32"/>
      <c r="J2" s="50"/>
      <c r="K2" s="32"/>
      <c r="L2" s="8"/>
      <c r="M2" s="32"/>
      <c r="N2" s="8"/>
      <c r="O2" s="32"/>
      <c r="P2" s="8"/>
      <c r="Q2" s="32"/>
      <c r="R2" s="8"/>
      <c r="S2" s="32"/>
      <c r="T2" s="8"/>
      <c r="U2" s="32"/>
      <c r="V2" s="8"/>
      <c r="W2" s="32"/>
      <c r="X2" s="8"/>
      <c r="Y2" s="32"/>
      <c r="Z2" s="8"/>
      <c r="AA2" s="32" t="s">
        <v>119</v>
      </c>
      <c r="AB2" s="8"/>
      <c r="AC2" s="32"/>
      <c r="AD2" s="8"/>
      <c r="AE2" s="32"/>
      <c r="AF2" s="8"/>
      <c r="AG2" s="32"/>
      <c r="AH2" s="8"/>
      <c r="AI2" s="32"/>
      <c r="AJ2" s="8"/>
      <c r="AK2" s="32"/>
      <c r="AL2" s="8"/>
      <c r="AM2" s="32"/>
      <c r="AN2" s="8"/>
      <c r="AO2" s="32"/>
      <c r="AP2" s="8"/>
      <c r="AQ2" s="32"/>
      <c r="AR2" s="8"/>
      <c r="AS2" s="32"/>
      <c r="AT2" s="8"/>
    </row>
    <row r="3" spans="1:46" x14ac:dyDescent="0.25">
      <c r="A3" s="67">
        <f>A2+1</f>
        <v>2</v>
      </c>
      <c r="B3" s="6" t="s">
        <v>179</v>
      </c>
      <c r="C3" s="6" t="s">
        <v>97</v>
      </c>
      <c r="D3" s="6">
        <v>131</v>
      </c>
      <c r="E3" s="7">
        <f>D3*0.05</f>
        <v>6.5500000000000007</v>
      </c>
      <c r="F3" s="33">
        <f>ROUND(E3,1)</f>
        <v>6.6</v>
      </c>
      <c r="G3" s="38"/>
      <c r="H3" s="50" t="s">
        <v>120</v>
      </c>
      <c r="I3" s="32"/>
      <c r="J3" s="50"/>
      <c r="K3" s="32"/>
      <c r="L3" s="8"/>
      <c r="M3" s="32"/>
      <c r="N3" s="8"/>
      <c r="O3" s="32"/>
      <c r="P3" s="8"/>
      <c r="Q3" s="32"/>
      <c r="R3" s="8"/>
      <c r="S3" s="32"/>
      <c r="T3" s="8"/>
      <c r="U3" s="32"/>
      <c r="V3" s="8"/>
      <c r="W3" s="32"/>
      <c r="X3" s="8"/>
      <c r="Y3" s="31"/>
      <c r="Z3" s="6"/>
      <c r="AA3" s="31"/>
      <c r="AB3" s="6"/>
      <c r="AC3" s="31"/>
      <c r="AD3" s="6"/>
      <c r="AE3" s="32"/>
      <c r="AF3" s="8"/>
      <c r="AG3" s="32"/>
      <c r="AH3" s="8"/>
      <c r="AI3" s="32"/>
      <c r="AJ3" s="8"/>
      <c r="AK3" s="32"/>
      <c r="AL3" s="8"/>
      <c r="AM3" s="32"/>
      <c r="AN3" s="8"/>
      <c r="AO3" s="32"/>
      <c r="AP3" s="8"/>
      <c r="AQ3" s="32"/>
      <c r="AR3" s="8"/>
      <c r="AS3" s="32"/>
      <c r="AT3" s="8"/>
    </row>
    <row r="4" spans="1:46" x14ac:dyDescent="0.25">
      <c r="A4" s="5">
        <f t="shared" ref="A4:A67" si="0">A3+1</f>
        <v>3</v>
      </c>
      <c r="B4" s="6" t="s">
        <v>201</v>
      </c>
      <c r="C4" s="6" t="s">
        <v>97</v>
      </c>
      <c r="D4" s="58"/>
      <c r="E4" s="7">
        <v>1</v>
      </c>
      <c r="F4" s="33">
        <f>ROUND(E4,1)</f>
        <v>1</v>
      </c>
      <c r="G4" s="38"/>
      <c r="H4" s="50"/>
      <c r="I4" s="32"/>
      <c r="J4" s="50"/>
      <c r="K4" s="32"/>
      <c r="L4" s="8"/>
      <c r="M4" s="32"/>
      <c r="N4" s="8"/>
      <c r="O4" s="32"/>
      <c r="P4" s="8"/>
      <c r="Q4" s="32"/>
      <c r="R4" s="8"/>
      <c r="S4" s="32"/>
      <c r="T4" s="8"/>
      <c r="U4" s="32"/>
      <c r="V4" s="8"/>
      <c r="W4" s="32"/>
      <c r="X4" s="8"/>
      <c r="Y4" s="31"/>
      <c r="Z4" s="6"/>
      <c r="AA4" s="31"/>
      <c r="AB4" s="6"/>
      <c r="AC4" s="31"/>
      <c r="AD4" s="6"/>
      <c r="AE4" s="32"/>
      <c r="AF4" s="8"/>
      <c r="AG4" s="32"/>
      <c r="AH4" s="8"/>
      <c r="AI4" s="32"/>
      <c r="AJ4" s="8"/>
      <c r="AK4" s="32"/>
      <c r="AL4" s="8"/>
      <c r="AM4" s="32"/>
      <c r="AN4" s="8"/>
      <c r="AO4" s="32"/>
      <c r="AP4" s="8"/>
      <c r="AQ4" s="32"/>
      <c r="AR4" s="8"/>
      <c r="AS4" s="32"/>
      <c r="AT4" s="8"/>
    </row>
    <row r="5" spans="1:46" ht="15" customHeight="1" x14ac:dyDescent="0.25">
      <c r="A5" s="5">
        <f t="shared" si="0"/>
        <v>4</v>
      </c>
      <c r="B5" s="6" t="s">
        <v>37</v>
      </c>
      <c r="C5" s="6" t="s">
        <v>91</v>
      </c>
      <c r="D5" s="6">
        <v>62</v>
      </c>
      <c r="E5" s="7">
        <f>D5*0.05</f>
        <v>3.1</v>
      </c>
      <c r="F5" s="33">
        <f t="shared" ref="F5:F8" si="1">ROUND(E5,1)</f>
        <v>3.1</v>
      </c>
      <c r="G5" s="38"/>
      <c r="H5" s="50" t="s">
        <v>120</v>
      </c>
      <c r="I5" s="32"/>
      <c r="J5" s="50"/>
      <c r="K5" s="32"/>
      <c r="L5" s="8"/>
      <c r="M5" s="32"/>
      <c r="N5" s="8"/>
      <c r="O5" s="32"/>
      <c r="P5" s="8"/>
      <c r="Q5" s="32"/>
      <c r="R5" s="8"/>
      <c r="S5" s="32"/>
      <c r="T5" s="8"/>
      <c r="U5" s="32"/>
      <c r="V5" s="8"/>
      <c r="W5" s="32"/>
      <c r="X5" s="8"/>
      <c r="Y5" s="32"/>
      <c r="Z5" s="8"/>
      <c r="AA5" s="32"/>
      <c r="AB5" s="8"/>
      <c r="AC5" s="32"/>
      <c r="AD5" s="8"/>
      <c r="AE5" s="32"/>
      <c r="AF5" s="8" t="s">
        <v>120</v>
      </c>
      <c r="AG5" s="32"/>
      <c r="AH5" s="8"/>
      <c r="AI5" s="32"/>
      <c r="AJ5" s="8"/>
      <c r="AK5" s="32" t="s">
        <v>120</v>
      </c>
      <c r="AL5" s="8"/>
      <c r="AM5" s="32"/>
      <c r="AN5" s="8"/>
      <c r="AO5" s="32"/>
      <c r="AP5" s="8"/>
      <c r="AQ5" s="32"/>
      <c r="AR5" s="8"/>
      <c r="AS5" s="32"/>
      <c r="AT5" s="8"/>
    </row>
    <row r="6" spans="1:46" x14ac:dyDescent="0.25">
      <c r="A6" s="5">
        <f t="shared" si="0"/>
        <v>5</v>
      </c>
      <c r="B6" s="6" t="s">
        <v>38</v>
      </c>
      <c r="C6" s="6" t="s">
        <v>92</v>
      </c>
      <c r="D6" s="6">
        <v>24</v>
      </c>
      <c r="E6" s="7">
        <f>D6*0.05</f>
        <v>1.2000000000000002</v>
      </c>
      <c r="F6" s="33">
        <f t="shared" si="1"/>
        <v>1.2</v>
      </c>
      <c r="G6" s="38"/>
      <c r="H6" s="50"/>
      <c r="I6" s="32"/>
      <c r="J6" s="50"/>
      <c r="K6" s="32"/>
      <c r="L6" s="8"/>
      <c r="M6" s="32"/>
      <c r="N6" s="8"/>
      <c r="O6" s="32"/>
      <c r="P6" s="8"/>
      <c r="Q6" s="32"/>
      <c r="R6" s="8"/>
      <c r="S6" s="32"/>
      <c r="T6" s="8"/>
      <c r="U6" s="32"/>
      <c r="V6" s="8"/>
      <c r="W6" s="32"/>
      <c r="X6" s="8"/>
      <c r="Y6" s="32"/>
      <c r="Z6" s="8"/>
      <c r="AA6" s="32" t="s">
        <v>119</v>
      </c>
      <c r="AB6" s="8"/>
      <c r="AC6" s="32"/>
      <c r="AD6" s="8"/>
      <c r="AE6" s="32"/>
      <c r="AF6" s="8"/>
      <c r="AG6" s="32"/>
      <c r="AH6" s="8"/>
      <c r="AI6" s="32"/>
      <c r="AJ6" s="8"/>
      <c r="AK6" s="32" t="s">
        <v>120</v>
      </c>
      <c r="AL6" s="8"/>
      <c r="AM6" s="32"/>
      <c r="AN6" s="8"/>
      <c r="AO6" s="32"/>
      <c r="AP6" s="8"/>
      <c r="AQ6" s="32"/>
      <c r="AR6" s="8"/>
      <c r="AS6" s="32"/>
      <c r="AT6" s="8"/>
    </row>
    <row r="7" spans="1:46" x14ac:dyDescent="0.25">
      <c r="A7" s="5">
        <f t="shared" si="0"/>
        <v>6</v>
      </c>
      <c r="B7" s="6" t="s">
        <v>41</v>
      </c>
      <c r="C7" s="6" t="s">
        <v>200</v>
      </c>
      <c r="D7" s="6">
        <v>8</v>
      </c>
      <c r="E7" s="7">
        <f t="shared" ref="E7:E70" si="2">D7*0.05</f>
        <v>0.4</v>
      </c>
      <c r="F7" s="33">
        <f t="shared" si="1"/>
        <v>0.4</v>
      </c>
      <c r="G7" s="38"/>
      <c r="H7" s="50" t="s">
        <v>120</v>
      </c>
      <c r="I7" s="32"/>
      <c r="J7" s="50"/>
      <c r="K7" s="32"/>
      <c r="L7" s="8"/>
      <c r="M7" s="32"/>
      <c r="N7" s="8"/>
      <c r="O7" s="32"/>
      <c r="P7" s="8"/>
      <c r="Q7" s="32"/>
      <c r="R7" s="8"/>
      <c r="S7" s="32"/>
      <c r="T7" s="8"/>
      <c r="U7" s="32"/>
      <c r="V7" s="8"/>
      <c r="W7" s="32"/>
      <c r="X7" s="8"/>
      <c r="Y7" s="32"/>
      <c r="Z7" s="8"/>
      <c r="AA7" s="32"/>
      <c r="AB7" s="8"/>
      <c r="AC7" s="32"/>
      <c r="AD7" s="8"/>
      <c r="AE7" s="32"/>
      <c r="AF7" s="8"/>
      <c r="AG7" s="32"/>
      <c r="AH7" s="8"/>
      <c r="AI7" s="32"/>
      <c r="AJ7" s="8"/>
      <c r="AK7" s="32"/>
      <c r="AL7" s="8"/>
      <c r="AM7" s="32"/>
      <c r="AN7" s="8"/>
      <c r="AO7" s="32"/>
      <c r="AP7" s="8"/>
      <c r="AQ7" s="32"/>
      <c r="AR7" s="8"/>
      <c r="AS7" s="32"/>
      <c r="AT7" s="8"/>
    </row>
    <row r="8" spans="1:46" x14ac:dyDescent="0.25">
      <c r="A8" s="5">
        <f t="shared" si="0"/>
        <v>7</v>
      </c>
      <c r="B8" s="6" t="s">
        <v>42</v>
      </c>
      <c r="C8" s="6" t="s">
        <v>93</v>
      </c>
      <c r="D8" s="6">
        <v>5</v>
      </c>
      <c r="E8" s="7">
        <f t="shared" si="2"/>
        <v>0.25</v>
      </c>
      <c r="F8" s="33">
        <f t="shared" si="1"/>
        <v>0.3</v>
      </c>
      <c r="G8" s="38"/>
      <c r="H8" s="50"/>
      <c r="I8" s="32"/>
      <c r="J8" s="50"/>
      <c r="K8" s="32"/>
      <c r="L8" s="8"/>
      <c r="M8" s="32"/>
      <c r="N8" s="8"/>
      <c r="O8" s="32"/>
      <c r="P8" s="8"/>
      <c r="Q8" s="32"/>
      <c r="R8" s="8"/>
      <c r="S8" s="32"/>
      <c r="T8" s="8"/>
      <c r="U8" s="32"/>
      <c r="V8" s="8"/>
      <c r="W8" s="32"/>
      <c r="X8" s="8"/>
      <c r="Y8" s="32"/>
      <c r="Z8" s="8" t="s">
        <v>119</v>
      </c>
      <c r="AA8" s="32"/>
      <c r="AB8" s="8"/>
      <c r="AC8" s="32"/>
      <c r="AD8" s="8"/>
      <c r="AE8" s="32"/>
      <c r="AF8" s="8"/>
      <c r="AG8" s="32"/>
      <c r="AH8" s="8"/>
      <c r="AI8" s="32"/>
      <c r="AJ8" s="8"/>
      <c r="AK8" s="32"/>
      <c r="AL8" s="8"/>
      <c r="AM8" s="32"/>
      <c r="AN8" s="8"/>
      <c r="AO8" s="32"/>
      <c r="AP8" s="8"/>
      <c r="AQ8" s="32"/>
      <c r="AR8" s="8"/>
      <c r="AS8" s="32"/>
      <c r="AT8" s="8"/>
    </row>
    <row r="9" spans="1:46" x14ac:dyDescent="0.25">
      <c r="A9" s="67">
        <f t="shared" si="0"/>
        <v>8</v>
      </c>
      <c r="B9" s="6" t="s">
        <v>44</v>
      </c>
      <c r="C9" s="6" t="s">
        <v>95</v>
      </c>
      <c r="D9" s="6">
        <v>22</v>
      </c>
      <c r="E9" s="7">
        <f t="shared" si="2"/>
        <v>1.1000000000000001</v>
      </c>
      <c r="F9" s="33">
        <f t="shared" ref="F9:F17" si="3">ROUND(E9,1)</f>
        <v>1.1000000000000001</v>
      </c>
      <c r="G9" s="38"/>
      <c r="H9" s="50"/>
      <c r="I9" s="32"/>
      <c r="J9" s="50"/>
      <c r="K9" s="32"/>
      <c r="L9" s="8"/>
      <c r="M9" s="32"/>
      <c r="N9" s="8"/>
      <c r="O9" s="32"/>
      <c r="P9" s="8"/>
      <c r="Q9" s="32"/>
      <c r="R9" s="8"/>
      <c r="S9" s="32"/>
      <c r="T9" s="8"/>
      <c r="U9" s="32"/>
      <c r="V9" s="8"/>
      <c r="W9" s="32"/>
      <c r="X9" s="8"/>
      <c r="Y9" s="32" t="s">
        <v>119</v>
      </c>
      <c r="Z9" s="8"/>
      <c r="AA9" s="32" t="s">
        <v>119</v>
      </c>
      <c r="AB9" s="8"/>
      <c r="AC9" s="32"/>
      <c r="AD9" s="8"/>
      <c r="AE9" s="32"/>
      <c r="AF9" s="8"/>
      <c r="AG9" s="32"/>
      <c r="AH9" s="8"/>
      <c r="AI9" s="32"/>
      <c r="AJ9" s="8"/>
      <c r="AK9" s="32"/>
      <c r="AL9" s="8"/>
      <c r="AM9" s="32"/>
      <c r="AN9" s="8"/>
      <c r="AO9" s="32"/>
      <c r="AP9" s="8"/>
      <c r="AQ9" s="32"/>
      <c r="AR9" s="8"/>
      <c r="AS9" s="32"/>
      <c r="AT9" s="8"/>
    </row>
    <row r="10" spans="1:46" x14ac:dyDescent="0.25">
      <c r="A10" s="67">
        <f t="shared" si="0"/>
        <v>9</v>
      </c>
      <c r="B10" s="6" t="s">
        <v>43</v>
      </c>
      <c r="C10" s="6" t="s">
        <v>94</v>
      </c>
      <c r="D10" s="6">
        <v>35</v>
      </c>
      <c r="E10" s="7">
        <f t="shared" si="2"/>
        <v>1.75</v>
      </c>
      <c r="F10" s="33">
        <f t="shared" si="3"/>
        <v>1.8</v>
      </c>
      <c r="G10" s="38"/>
      <c r="H10" s="50"/>
      <c r="I10" s="32"/>
      <c r="J10" s="50"/>
      <c r="K10" s="32"/>
      <c r="L10" s="8"/>
      <c r="M10" s="32"/>
      <c r="N10" s="8"/>
      <c r="O10" s="32"/>
      <c r="P10" s="8"/>
      <c r="Q10" s="32"/>
      <c r="R10" s="8"/>
      <c r="S10" s="32" t="s">
        <v>120</v>
      </c>
      <c r="T10" s="8"/>
      <c r="U10" s="32"/>
      <c r="V10" s="8"/>
      <c r="W10" s="32"/>
      <c r="X10" s="8"/>
      <c r="Y10" s="32"/>
      <c r="Z10" s="8"/>
      <c r="AA10" s="32"/>
      <c r="AB10" s="8" t="s">
        <v>120</v>
      </c>
      <c r="AC10" s="32" t="s">
        <v>120</v>
      </c>
      <c r="AD10" s="8"/>
      <c r="AE10" s="32"/>
      <c r="AF10" s="8"/>
      <c r="AG10" s="32"/>
      <c r="AH10" s="8"/>
      <c r="AI10" s="32"/>
      <c r="AJ10" s="8"/>
      <c r="AK10" s="32"/>
      <c r="AL10" s="8"/>
      <c r="AM10" s="32"/>
      <c r="AN10" s="8"/>
      <c r="AO10" s="32"/>
      <c r="AP10" s="8"/>
      <c r="AQ10" s="32"/>
      <c r="AR10" s="8"/>
      <c r="AS10" s="32"/>
      <c r="AT10" s="8"/>
    </row>
    <row r="11" spans="1:46" x14ac:dyDescent="0.25">
      <c r="A11" s="67">
        <f t="shared" si="0"/>
        <v>10</v>
      </c>
      <c r="B11" s="6" t="s">
        <v>45</v>
      </c>
      <c r="C11" s="6" t="s">
        <v>95</v>
      </c>
      <c r="D11" s="6">
        <v>53</v>
      </c>
      <c r="E11" s="7">
        <f t="shared" si="2"/>
        <v>2.6500000000000004</v>
      </c>
      <c r="F11" s="33">
        <f t="shared" si="3"/>
        <v>2.7</v>
      </c>
      <c r="G11" s="38"/>
      <c r="H11" s="50"/>
      <c r="I11" s="32"/>
      <c r="J11" s="50"/>
      <c r="K11" s="32"/>
      <c r="L11" s="8"/>
      <c r="M11" s="32"/>
      <c r="N11" s="8"/>
      <c r="O11" s="32"/>
      <c r="P11" s="8"/>
      <c r="Q11" s="32"/>
      <c r="R11" s="8"/>
      <c r="S11" s="32" t="s">
        <v>119</v>
      </c>
      <c r="T11" s="8" t="s">
        <v>119</v>
      </c>
      <c r="U11" s="32"/>
      <c r="V11" s="8"/>
      <c r="W11" s="32"/>
      <c r="X11" s="8"/>
      <c r="Y11" s="32"/>
      <c r="Z11" s="8" t="s">
        <v>119</v>
      </c>
      <c r="AA11" s="32"/>
      <c r="AB11" s="8" t="s">
        <v>119</v>
      </c>
      <c r="AC11" s="32"/>
      <c r="AD11" s="8"/>
      <c r="AE11" s="32"/>
      <c r="AF11" s="8"/>
      <c r="AG11" s="32"/>
      <c r="AH11" s="8"/>
      <c r="AI11" s="32"/>
      <c r="AJ11" s="8"/>
      <c r="AK11" s="32"/>
      <c r="AL11" s="8"/>
      <c r="AM11" s="32"/>
      <c r="AN11" s="8"/>
      <c r="AO11" s="32"/>
      <c r="AP11" s="8"/>
      <c r="AQ11" s="32"/>
      <c r="AR11" s="8"/>
      <c r="AS11" s="32"/>
      <c r="AT11" s="8"/>
    </row>
    <row r="12" spans="1:46" x14ac:dyDescent="0.25">
      <c r="A12" s="5">
        <f t="shared" si="0"/>
        <v>11</v>
      </c>
      <c r="B12" s="6" t="s">
        <v>46</v>
      </c>
      <c r="C12" s="6" t="s">
        <v>97</v>
      </c>
      <c r="D12" s="6">
        <v>47</v>
      </c>
      <c r="E12" s="7">
        <f t="shared" si="2"/>
        <v>2.35</v>
      </c>
      <c r="F12" s="33">
        <f t="shared" si="3"/>
        <v>2.4</v>
      </c>
      <c r="G12" s="38"/>
      <c r="H12" s="50"/>
      <c r="I12" s="32"/>
      <c r="J12" s="50"/>
      <c r="K12" s="32"/>
      <c r="L12" s="8"/>
      <c r="M12" s="32"/>
      <c r="N12" s="8"/>
      <c r="O12" s="32"/>
      <c r="P12" s="8"/>
      <c r="Q12" s="32"/>
      <c r="R12" s="8"/>
      <c r="S12" s="32"/>
      <c r="T12" s="8"/>
      <c r="U12" s="32"/>
      <c r="V12" s="8"/>
      <c r="W12" s="32"/>
      <c r="X12" s="8"/>
      <c r="Y12" s="32"/>
      <c r="Z12" s="8" t="s">
        <v>120</v>
      </c>
      <c r="AA12" s="32" t="s">
        <v>120</v>
      </c>
      <c r="AB12" s="8" t="s">
        <v>120</v>
      </c>
      <c r="AC12" s="32" t="s">
        <v>120</v>
      </c>
      <c r="AD12" s="8" t="s">
        <v>119</v>
      </c>
      <c r="AE12" s="32"/>
      <c r="AF12" s="8"/>
      <c r="AG12" s="32"/>
      <c r="AH12" s="8"/>
      <c r="AI12" s="32"/>
      <c r="AJ12" s="8"/>
      <c r="AK12" s="32"/>
      <c r="AL12" s="8"/>
      <c r="AM12" s="32"/>
      <c r="AN12" s="8"/>
      <c r="AO12" s="32"/>
      <c r="AP12" s="8"/>
      <c r="AQ12" s="32"/>
      <c r="AR12" s="8"/>
      <c r="AS12" s="32"/>
      <c r="AT12" s="8"/>
    </row>
    <row r="13" spans="1:46" x14ac:dyDescent="0.25">
      <c r="A13" s="5">
        <f t="shared" si="0"/>
        <v>12</v>
      </c>
      <c r="B13" s="6" t="s">
        <v>47</v>
      </c>
      <c r="C13" s="6" t="s">
        <v>93</v>
      </c>
      <c r="D13" s="6">
        <v>45</v>
      </c>
      <c r="E13" s="7">
        <f t="shared" si="2"/>
        <v>2.25</v>
      </c>
      <c r="F13" s="33">
        <f t="shared" si="3"/>
        <v>2.2999999999999998</v>
      </c>
      <c r="G13" s="38"/>
      <c r="H13" s="50" t="s">
        <v>120</v>
      </c>
      <c r="I13" s="32"/>
      <c r="J13" s="50"/>
      <c r="K13" s="32"/>
      <c r="L13" s="8"/>
      <c r="M13" s="32"/>
      <c r="N13" s="8"/>
      <c r="O13" s="32"/>
      <c r="P13" s="8"/>
      <c r="Q13" s="32"/>
      <c r="R13" s="8"/>
      <c r="S13" s="32"/>
      <c r="T13" s="8"/>
      <c r="U13" s="32"/>
      <c r="V13" s="8"/>
      <c r="W13" s="32"/>
      <c r="X13" s="8"/>
      <c r="Y13" s="32"/>
      <c r="Z13" s="8"/>
      <c r="AA13" s="32"/>
      <c r="AB13" s="8"/>
      <c r="AC13" s="32"/>
      <c r="AD13" s="8"/>
      <c r="AE13" s="32"/>
      <c r="AF13" s="8"/>
      <c r="AG13" s="32"/>
      <c r="AH13" s="8"/>
      <c r="AI13" s="32"/>
      <c r="AJ13" s="8"/>
      <c r="AK13" s="32"/>
      <c r="AL13" s="8"/>
      <c r="AM13" s="32"/>
      <c r="AN13" s="8"/>
      <c r="AO13" s="32"/>
      <c r="AP13" s="8"/>
      <c r="AQ13" s="32"/>
      <c r="AR13" s="8"/>
      <c r="AS13" s="32"/>
      <c r="AT13" s="8"/>
    </row>
    <row r="14" spans="1:46" x14ac:dyDescent="0.25">
      <c r="A14" s="5">
        <f t="shared" si="0"/>
        <v>13</v>
      </c>
      <c r="B14" s="6" t="s">
        <v>48</v>
      </c>
      <c r="C14" s="6" t="s">
        <v>93</v>
      </c>
      <c r="D14" s="6">
        <v>30</v>
      </c>
      <c r="E14" s="7">
        <f t="shared" si="2"/>
        <v>1.5</v>
      </c>
      <c r="F14" s="33">
        <f t="shared" si="3"/>
        <v>1.5</v>
      </c>
      <c r="G14" s="38"/>
      <c r="H14" s="50" t="s">
        <v>120</v>
      </c>
      <c r="I14" s="32"/>
      <c r="J14" s="50"/>
      <c r="K14" s="32"/>
      <c r="L14" s="8"/>
      <c r="M14" s="32"/>
      <c r="N14" s="8"/>
      <c r="O14" s="32"/>
      <c r="P14" s="8"/>
      <c r="Q14" s="32"/>
      <c r="R14" s="8"/>
      <c r="S14" s="32"/>
      <c r="T14" s="8"/>
      <c r="U14" s="32"/>
      <c r="V14" s="8"/>
      <c r="W14" s="32"/>
      <c r="X14" s="8"/>
      <c r="Y14" s="32"/>
      <c r="Z14" s="8"/>
      <c r="AA14" s="32"/>
      <c r="AB14" s="8"/>
      <c r="AC14" s="32"/>
      <c r="AD14" s="8"/>
      <c r="AE14" s="32"/>
      <c r="AF14" s="8"/>
      <c r="AG14" s="32"/>
      <c r="AH14" s="8"/>
      <c r="AI14" s="32"/>
      <c r="AJ14" s="8"/>
      <c r="AK14" s="32"/>
      <c r="AL14" s="8"/>
      <c r="AM14" s="32"/>
      <c r="AN14" s="8"/>
      <c r="AO14" s="32"/>
      <c r="AP14" s="8"/>
      <c r="AQ14" s="32"/>
      <c r="AR14" s="8"/>
      <c r="AS14" s="32"/>
      <c r="AT14" s="8"/>
    </row>
    <row r="15" spans="1:46" x14ac:dyDescent="0.25">
      <c r="A15" s="67">
        <f t="shared" si="0"/>
        <v>14</v>
      </c>
      <c r="B15" s="6" t="s">
        <v>49</v>
      </c>
      <c r="C15" s="6" t="s">
        <v>94</v>
      </c>
      <c r="D15" s="6">
        <v>19</v>
      </c>
      <c r="E15" s="7">
        <f t="shared" si="2"/>
        <v>0.95000000000000007</v>
      </c>
      <c r="F15" s="33">
        <f t="shared" si="3"/>
        <v>1</v>
      </c>
      <c r="G15" s="38"/>
      <c r="H15" s="50" t="s">
        <v>120</v>
      </c>
      <c r="I15" s="32"/>
      <c r="J15" s="50"/>
      <c r="K15" s="32"/>
      <c r="L15" s="8"/>
      <c r="M15" s="32"/>
      <c r="N15" s="8"/>
      <c r="O15" s="32"/>
      <c r="P15" s="8"/>
      <c r="Q15" s="32"/>
      <c r="R15" s="8"/>
      <c r="S15" s="32"/>
      <c r="T15" s="8"/>
      <c r="U15" s="32"/>
      <c r="V15" s="8"/>
      <c r="W15" s="32"/>
      <c r="X15" s="8"/>
      <c r="Y15" s="32"/>
      <c r="Z15" s="8"/>
      <c r="AA15" s="32"/>
      <c r="AB15" s="8"/>
      <c r="AC15" s="32"/>
      <c r="AD15" s="8"/>
      <c r="AE15" s="32"/>
      <c r="AF15" s="8"/>
      <c r="AG15" s="32"/>
      <c r="AH15" s="8"/>
      <c r="AI15" s="32"/>
      <c r="AJ15" s="8"/>
      <c r="AK15" s="32"/>
      <c r="AL15" s="8"/>
      <c r="AM15" s="32"/>
      <c r="AN15" s="8"/>
      <c r="AO15" s="32"/>
      <c r="AP15" s="8"/>
      <c r="AQ15" s="32"/>
      <c r="AR15" s="8"/>
      <c r="AS15" s="32"/>
      <c r="AT15" s="8"/>
    </row>
    <row r="16" spans="1:46" x14ac:dyDescent="0.25">
      <c r="A16" s="5">
        <f t="shared" si="0"/>
        <v>15</v>
      </c>
      <c r="B16" s="6" t="s">
        <v>153</v>
      </c>
      <c r="C16" s="6" t="s">
        <v>98</v>
      </c>
      <c r="D16" s="6">
        <v>15</v>
      </c>
      <c r="E16" s="7">
        <f t="shared" si="2"/>
        <v>0.75</v>
      </c>
      <c r="F16" s="33">
        <f t="shared" si="3"/>
        <v>0.8</v>
      </c>
      <c r="G16" s="38"/>
      <c r="H16" s="50" t="s">
        <v>120</v>
      </c>
      <c r="I16" s="32"/>
      <c r="J16" s="50"/>
      <c r="K16" s="32"/>
      <c r="L16" s="8"/>
      <c r="M16" s="32"/>
      <c r="N16" s="8"/>
      <c r="O16" s="32"/>
      <c r="P16" s="8"/>
      <c r="Q16" s="32"/>
      <c r="R16" s="8"/>
      <c r="S16" s="32"/>
      <c r="T16" s="8"/>
      <c r="U16" s="32"/>
      <c r="V16" s="8"/>
      <c r="W16" s="32"/>
      <c r="X16" s="8"/>
      <c r="Y16" s="32"/>
      <c r="Z16" s="8"/>
      <c r="AA16" s="32"/>
      <c r="AB16" s="8"/>
      <c r="AC16" s="32"/>
      <c r="AD16" s="8"/>
      <c r="AE16" s="32"/>
      <c r="AF16" s="8"/>
      <c r="AG16" s="32"/>
      <c r="AH16" s="8"/>
      <c r="AI16" s="32"/>
      <c r="AJ16" s="8"/>
      <c r="AK16" s="32"/>
      <c r="AL16" s="8"/>
      <c r="AM16" s="32"/>
      <c r="AN16" s="8"/>
      <c r="AO16" s="32"/>
      <c r="AP16" s="8"/>
      <c r="AQ16" s="32"/>
      <c r="AR16" s="8"/>
      <c r="AS16" s="32"/>
      <c r="AT16" s="8"/>
    </row>
    <row r="17" spans="1:46" x14ac:dyDescent="0.25">
      <c r="A17" s="5">
        <f t="shared" si="0"/>
        <v>16</v>
      </c>
      <c r="B17" s="6" t="s">
        <v>51</v>
      </c>
      <c r="C17" s="6" t="s">
        <v>92</v>
      </c>
      <c r="D17" s="6">
        <v>39</v>
      </c>
      <c r="E17" s="7">
        <f t="shared" si="2"/>
        <v>1.9500000000000002</v>
      </c>
      <c r="F17" s="33">
        <f t="shared" si="3"/>
        <v>2</v>
      </c>
      <c r="G17" s="38"/>
      <c r="H17" s="50"/>
      <c r="I17" s="32"/>
      <c r="J17" s="50"/>
      <c r="K17" s="32"/>
      <c r="L17" s="8"/>
      <c r="M17" s="32"/>
      <c r="N17" s="8"/>
      <c r="O17" s="32"/>
      <c r="P17" s="8"/>
      <c r="Q17" s="32"/>
      <c r="R17" s="8"/>
      <c r="S17" s="32"/>
      <c r="T17" s="8"/>
      <c r="U17" s="32"/>
      <c r="V17" s="8"/>
      <c r="W17" s="32"/>
      <c r="X17" s="8"/>
      <c r="Y17" s="32"/>
      <c r="Z17" s="8"/>
      <c r="AA17" s="32"/>
      <c r="AB17" s="8"/>
      <c r="AC17" s="32"/>
      <c r="AD17" s="8"/>
      <c r="AE17" s="32"/>
      <c r="AF17" s="8"/>
      <c r="AG17" s="32"/>
      <c r="AH17" s="8" t="s">
        <v>120</v>
      </c>
      <c r="AI17" s="32" t="s">
        <v>120</v>
      </c>
      <c r="AJ17" s="8" t="s">
        <v>120</v>
      </c>
      <c r="AK17" s="32" t="s">
        <v>119</v>
      </c>
      <c r="AL17" s="8" t="s">
        <v>120</v>
      </c>
      <c r="AM17" s="32"/>
      <c r="AN17" s="8"/>
      <c r="AO17" s="32"/>
      <c r="AP17" s="8" t="s">
        <v>119</v>
      </c>
      <c r="AQ17" s="32"/>
      <c r="AR17" s="8"/>
      <c r="AS17" s="32"/>
      <c r="AT17" s="8"/>
    </row>
    <row r="18" spans="1:46" x14ac:dyDescent="0.25">
      <c r="A18" s="5">
        <f t="shared" si="0"/>
        <v>17</v>
      </c>
      <c r="B18" s="6" t="s">
        <v>173</v>
      </c>
      <c r="C18" s="6" t="s">
        <v>174</v>
      </c>
      <c r="D18" s="6">
        <v>19</v>
      </c>
      <c r="E18" s="7">
        <f t="shared" si="2"/>
        <v>0.95000000000000007</v>
      </c>
      <c r="F18" s="33">
        <f t="shared" ref="F18" si="4">ROUND(E18,1)</f>
        <v>1</v>
      </c>
      <c r="G18" s="38"/>
      <c r="H18" s="50"/>
      <c r="I18" s="32"/>
      <c r="J18" s="50"/>
      <c r="K18" s="32"/>
      <c r="L18" s="8" t="s">
        <v>120</v>
      </c>
      <c r="M18" s="32"/>
      <c r="N18" s="8"/>
      <c r="O18" s="32"/>
      <c r="P18" s="8"/>
      <c r="Q18" s="32"/>
      <c r="R18" s="8"/>
      <c r="S18" s="32"/>
      <c r="T18" s="8"/>
      <c r="U18" s="32"/>
      <c r="V18" s="8"/>
      <c r="W18" s="32"/>
      <c r="X18" s="8"/>
      <c r="Y18" s="32"/>
      <c r="Z18" s="8"/>
      <c r="AA18" s="32"/>
      <c r="AB18" s="8"/>
      <c r="AC18" s="32"/>
      <c r="AD18" s="8"/>
      <c r="AE18" s="32"/>
      <c r="AF18" s="8"/>
      <c r="AG18" s="32"/>
      <c r="AH18" s="8"/>
      <c r="AI18" s="32"/>
      <c r="AJ18" s="8"/>
      <c r="AK18" s="32"/>
      <c r="AL18" s="8"/>
      <c r="AM18" s="32"/>
      <c r="AN18" s="8"/>
      <c r="AO18" s="32"/>
      <c r="AP18" s="8"/>
      <c r="AQ18" s="32"/>
      <c r="AR18" s="8"/>
      <c r="AS18" s="32"/>
      <c r="AT18" s="8"/>
    </row>
    <row r="19" spans="1:46" x14ac:dyDescent="0.25">
      <c r="A19" s="66">
        <f t="shared" si="0"/>
        <v>18</v>
      </c>
      <c r="B19" s="6" t="s">
        <v>53</v>
      </c>
      <c r="C19" s="6" t="s">
        <v>100</v>
      </c>
      <c r="D19" s="6">
        <v>17</v>
      </c>
      <c r="E19" s="7">
        <f t="shared" si="2"/>
        <v>0.85000000000000009</v>
      </c>
      <c r="F19" s="33">
        <f t="shared" ref="F19:F38" si="5">ROUND(E19,1)</f>
        <v>0.9</v>
      </c>
      <c r="G19" s="38"/>
      <c r="H19" s="50"/>
      <c r="I19" s="32"/>
      <c r="J19" s="50"/>
      <c r="K19" s="32"/>
      <c r="L19" s="8"/>
      <c r="M19" s="32"/>
      <c r="N19" s="8"/>
      <c r="O19" s="32"/>
      <c r="P19" s="8"/>
      <c r="Q19" s="32"/>
      <c r="R19" s="8"/>
      <c r="S19" s="32"/>
      <c r="T19" s="8"/>
      <c r="U19" s="32" t="s">
        <v>120</v>
      </c>
      <c r="V19" s="8" t="s">
        <v>120</v>
      </c>
      <c r="W19" s="32"/>
      <c r="X19" s="8"/>
      <c r="Y19" s="32" t="s">
        <v>120</v>
      </c>
      <c r="Z19" s="8" t="s">
        <v>120</v>
      </c>
      <c r="AA19" s="32"/>
      <c r="AB19" s="8"/>
      <c r="AC19" s="32" t="s">
        <v>119</v>
      </c>
      <c r="AD19" s="8" t="s">
        <v>120</v>
      </c>
      <c r="AE19" s="32"/>
      <c r="AF19" s="8"/>
      <c r="AG19" s="32"/>
      <c r="AH19" s="8"/>
      <c r="AI19" s="32"/>
      <c r="AJ19" s="8"/>
      <c r="AK19" s="32"/>
      <c r="AL19" s="8"/>
      <c r="AM19" s="32"/>
      <c r="AN19" s="8"/>
      <c r="AO19" s="32"/>
      <c r="AP19" s="8"/>
      <c r="AQ19" s="32"/>
      <c r="AR19" s="8"/>
      <c r="AS19" s="32"/>
      <c r="AT19" s="8"/>
    </row>
    <row r="20" spans="1:46" x14ac:dyDescent="0.25">
      <c r="A20" s="66">
        <f t="shared" si="0"/>
        <v>19</v>
      </c>
      <c r="B20" s="6" t="s">
        <v>58</v>
      </c>
      <c r="C20" s="6" t="s">
        <v>104</v>
      </c>
      <c r="D20" s="6">
        <v>75</v>
      </c>
      <c r="E20" s="7">
        <f t="shared" si="2"/>
        <v>3.75</v>
      </c>
      <c r="F20" s="33">
        <f t="shared" si="5"/>
        <v>3.8</v>
      </c>
      <c r="G20" s="38"/>
      <c r="H20" s="50"/>
      <c r="I20" s="32"/>
      <c r="J20" s="50"/>
      <c r="K20" s="32"/>
      <c r="L20" s="8"/>
      <c r="M20" s="32"/>
      <c r="N20" s="8" t="s">
        <v>120</v>
      </c>
      <c r="O20" s="32" t="s">
        <v>120</v>
      </c>
      <c r="P20" s="8" t="s">
        <v>120</v>
      </c>
      <c r="Q20" s="32" t="s">
        <v>120</v>
      </c>
      <c r="R20" s="8" t="s">
        <v>120</v>
      </c>
      <c r="S20" s="32" t="s">
        <v>120</v>
      </c>
      <c r="T20" s="8" t="s">
        <v>120</v>
      </c>
      <c r="U20" s="32" t="s">
        <v>120</v>
      </c>
      <c r="V20" s="8" t="s">
        <v>120</v>
      </c>
      <c r="W20" s="32" t="s">
        <v>120</v>
      </c>
      <c r="X20" s="8" t="s">
        <v>120</v>
      </c>
      <c r="Y20" s="32" t="s">
        <v>120</v>
      </c>
      <c r="Z20" s="8" t="s">
        <v>120</v>
      </c>
      <c r="AA20" s="32" t="s">
        <v>119</v>
      </c>
      <c r="AB20" s="8" t="s">
        <v>119</v>
      </c>
      <c r="AC20" s="32" t="s">
        <v>120</v>
      </c>
      <c r="AD20" s="8"/>
      <c r="AE20" s="32"/>
      <c r="AF20" s="8"/>
      <c r="AG20" s="32"/>
      <c r="AH20" s="8"/>
      <c r="AI20" s="32"/>
      <c r="AJ20" s="8"/>
      <c r="AK20" s="32"/>
      <c r="AL20" s="8"/>
      <c r="AM20" s="32"/>
      <c r="AN20" s="8"/>
      <c r="AO20" s="32"/>
      <c r="AP20" s="8"/>
      <c r="AQ20" s="32"/>
      <c r="AR20" s="8"/>
      <c r="AS20" s="32"/>
      <c r="AT20" s="8"/>
    </row>
    <row r="21" spans="1:46" x14ac:dyDescent="0.25">
      <c r="A21" s="66">
        <f t="shared" si="0"/>
        <v>20</v>
      </c>
      <c r="B21" s="6" t="s">
        <v>54</v>
      </c>
      <c r="C21" s="6" t="s">
        <v>101</v>
      </c>
      <c r="D21" s="6">
        <v>9</v>
      </c>
      <c r="E21" s="7">
        <f t="shared" si="2"/>
        <v>0.45</v>
      </c>
      <c r="F21" s="33">
        <f t="shared" si="5"/>
        <v>0.5</v>
      </c>
      <c r="G21" s="38"/>
      <c r="H21" s="50"/>
      <c r="I21" s="32"/>
      <c r="J21" s="50"/>
      <c r="K21" s="32"/>
      <c r="L21" s="8"/>
      <c r="M21" s="32"/>
      <c r="N21" s="8"/>
      <c r="O21" s="32"/>
      <c r="P21" s="8"/>
      <c r="Q21" s="32"/>
      <c r="R21" s="8"/>
      <c r="S21" s="32" t="s">
        <v>120</v>
      </c>
      <c r="T21" s="8" t="s">
        <v>120</v>
      </c>
      <c r="U21" s="32"/>
      <c r="V21" s="8"/>
      <c r="W21" s="32"/>
      <c r="X21" s="8"/>
      <c r="Y21" s="32"/>
      <c r="Z21" s="8"/>
      <c r="AA21" s="32"/>
      <c r="AB21" s="8"/>
      <c r="AC21" s="32"/>
      <c r="AD21" s="8"/>
      <c r="AE21" s="32"/>
      <c r="AF21" s="8"/>
      <c r="AG21" s="32"/>
      <c r="AH21" s="8"/>
      <c r="AI21" s="32"/>
      <c r="AJ21" s="8"/>
      <c r="AK21" s="32"/>
      <c r="AL21" s="8"/>
      <c r="AM21" s="32"/>
      <c r="AN21" s="8"/>
      <c r="AO21" s="32"/>
      <c r="AP21" s="8"/>
      <c r="AQ21" s="32"/>
      <c r="AR21" s="8"/>
      <c r="AS21" s="32"/>
      <c r="AT21" s="8"/>
    </row>
    <row r="22" spans="1:46" x14ac:dyDescent="0.25">
      <c r="A22" s="66">
        <f t="shared" si="0"/>
        <v>21</v>
      </c>
      <c r="B22" s="6" t="s">
        <v>183</v>
      </c>
      <c r="C22" s="6" t="s">
        <v>185</v>
      </c>
      <c r="D22" s="6">
        <v>6</v>
      </c>
      <c r="E22" s="7">
        <f t="shared" si="2"/>
        <v>0.30000000000000004</v>
      </c>
      <c r="F22" s="33">
        <f t="shared" si="5"/>
        <v>0.3</v>
      </c>
      <c r="G22" s="38"/>
      <c r="H22" s="50"/>
      <c r="I22" s="32"/>
      <c r="J22" s="50"/>
      <c r="K22" s="8" t="s">
        <v>120</v>
      </c>
      <c r="L22" s="8" t="s">
        <v>120</v>
      </c>
      <c r="M22" s="32"/>
      <c r="N22" s="8"/>
      <c r="O22" s="32"/>
      <c r="P22" s="8"/>
      <c r="Q22" s="32"/>
      <c r="R22" s="8"/>
      <c r="S22" s="32"/>
      <c r="T22" s="8"/>
      <c r="U22" s="32"/>
      <c r="V22" s="8"/>
      <c r="W22" s="32"/>
      <c r="X22" s="8"/>
      <c r="Y22" s="32"/>
      <c r="Z22" s="8"/>
      <c r="AA22" s="32"/>
      <c r="AB22" s="8"/>
      <c r="AC22" s="32"/>
      <c r="AD22" s="8"/>
      <c r="AE22" s="32"/>
      <c r="AF22" s="8"/>
      <c r="AG22" s="32"/>
      <c r="AH22" s="8"/>
      <c r="AI22" s="32"/>
      <c r="AJ22" s="8"/>
      <c r="AK22" s="32"/>
      <c r="AL22" s="8"/>
      <c r="AM22" s="32"/>
      <c r="AN22" s="8"/>
      <c r="AO22" s="32"/>
      <c r="AP22" s="8"/>
      <c r="AQ22" s="32"/>
      <c r="AR22" s="8"/>
      <c r="AS22" s="32"/>
      <c r="AT22" s="8"/>
    </row>
    <row r="23" spans="1:46" x14ac:dyDescent="0.25">
      <c r="A23" s="66">
        <f t="shared" si="0"/>
        <v>22</v>
      </c>
      <c r="B23" s="6" t="s">
        <v>184</v>
      </c>
      <c r="C23" s="6" t="s">
        <v>144</v>
      </c>
      <c r="D23" s="6">
        <v>6</v>
      </c>
      <c r="E23" s="7">
        <f t="shared" si="2"/>
        <v>0.30000000000000004</v>
      </c>
      <c r="F23" s="33">
        <f t="shared" si="5"/>
        <v>0.3</v>
      </c>
      <c r="G23" s="38"/>
      <c r="H23" s="50"/>
      <c r="I23" s="32"/>
      <c r="J23" s="8" t="s">
        <v>120</v>
      </c>
      <c r="K23" s="32"/>
      <c r="L23" s="8"/>
      <c r="M23" s="32"/>
      <c r="N23" s="8"/>
      <c r="O23" s="32"/>
      <c r="P23" s="8"/>
      <c r="Q23" s="32"/>
      <c r="R23" s="8"/>
      <c r="S23" s="32"/>
      <c r="T23" s="8"/>
      <c r="U23" s="32"/>
      <c r="V23" s="8"/>
      <c r="W23" s="32"/>
      <c r="X23" s="8"/>
      <c r="Y23" s="32"/>
      <c r="Z23" s="8"/>
      <c r="AA23" s="32"/>
      <c r="AB23" s="8"/>
      <c r="AC23" s="32"/>
      <c r="AD23" s="8"/>
      <c r="AE23" s="32"/>
      <c r="AF23" s="8"/>
      <c r="AG23" s="32"/>
      <c r="AH23" s="8"/>
      <c r="AI23" s="32"/>
      <c r="AJ23" s="8"/>
      <c r="AK23" s="32"/>
      <c r="AL23" s="8"/>
      <c r="AM23" s="32"/>
      <c r="AN23" s="8"/>
      <c r="AO23" s="32"/>
      <c r="AP23" s="8"/>
      <c r="AQ23" s="32"/>
      <c r="AR23" s="8"/>
      <c r="AS23" s="32"/>
      <c r="AT23" s="8"/>
    </row>
    <row r="24" spans="1:46" x14ac:dyDescent="0.25">
      <c r="A24" s="66">
        <f t="shared" si="0"/>
        <v>23</v>
      </c>
      <c r="B24" s="6" t="s">
        <v>64</v>
      </c>
      <c r="C24" s="6" t="s">
        <v>65</v>
      </c>
      <c r="D24" s="6">
        <v>3</v>
      </c>
      <c r="E24" s="7">
        <f t="shared" si="2"/>
        <v>0.15000000000000002</v>
      </c>
      <c r="F24" s="33">
        <f t="shared" si="5"/>
        <v>0.2</v>
      </c>
      <c r="G24" s="38"/>
      <c r="H24" s="50"/>
      <c r="I24" s="32"/>
      <c r="J24" s="50"/>
      <c r="K24" s="32"/>
      <c r="L24" s="8"/>
      <c r="M24" s="32"/>
      <c r="N24" s="8"/>
      <c r="O24" s="32"/>
      <c r="P24" s="8" t="s">
        <v>120</v>
      </c>
      <c r="Q24" s="32"/>
      <c r="R24" s="8"/>
      <c r="S24" s="32"/>
      <c r="T24" s="8"/>
      <c r="U24" s="32"/>
      <c r="V24" s="8"/>
      <c r="W24" s="32"/>
      <c r="X24" s="8"/>
      <c r="Y24" s="32"/>
      <c r="Z24" s="8"/>
      <c r="AA24" s="32"/>
      <c r="AB24" s="8"/>
      <c r="AC24" s="32"/>
      <c r="AD24" s="8"/>
      <c r="AE24" s="32"/>
      <c r="AF24" s="8"/>
      <c r="AG24" s="32"/>
      <c r="AH24" s="8"/>
      <c r="AI24" s="32"/>
      <c r="AJ24" s="8"/>
      <c r="AK24" s="32"/>
      <c r="AL24" s="8"/>
      <c r="AM24" s="32"/>
      <c r="AN24" s="8"/>
      <c r="AO24" s="32"/>
      <c r="AP24" s="8"/>
      <c r="AQ24" s="32"/>
      <c r="AR24" s="8"/>
      <c r="AS24" s="32"/>
      <c r="AT24" s="8"/>
    </row>
    <row r="25" spans="1:46" x14ac:dyDescent="0.25">
      <c r="A25" s="66">
        <f t="shared" si="0"/>
        <v>24</v>
      </c>
      <c r="B25" s="6" t="s">
        <v>55</v>
      </c>
      <c r="C25" s="6" t="s">
        <v>102</v>
      </c>
      <c r="D25" s="6">
        <v>7</v>
      </c>
      <c r="E25" s="7">
        <f t="shared" si="2"/>
        <v>0.35000000000000003</v>
      </c>
      <c r="F25" s="33">
        <f t="shared" si="5"/>
        <v>0.4</v>
      </c>
      <c r="G25" s="38"/>
      <c r="H25" s="50"/>
      <c r="I25" s="32"/>
      <c r="J25" s="50"/>
      <c r="K25" s="32"/>
      <c r="L25" s="8"/>
      <c r="M25" s="63"/>
      <c r="N25" s="8"/>
      <c r="O25" s="32"/>
      <c r="P25" s="8"/>
      <c r="Q25" s="32"/>
      <c r="R25" s="8"/>
      <c r="S25" s="32"/>
      <c r="T25" s="8"/>
      <c r="U25" s="32"/>
      <c r="V25" s="8"/>
      <c r="W25" s="32" t="s">
        <v>120</v>
      </c>
      <c r="X25" s="8" t="s">
        <v>120</v>
      </c>
      <c r="Y25" s="32"/>
      <c r="Z25" s="8"/>
      <c r="AA25" s="32"/>
      <c r="AB25" s="8" t="s">
        <v>119</v>
      </c>
      <c r="AC25" s="32"/>
      <c r="AD25" s="8"/>
      <c r="AE25" s="32"/>
      <c r="AF25" s="8"/>
      <c r="AG25" s="32"/>
      <c r="AH25" s="8"/>
      <c r="AI25" s="32"/>
      <c r="AJ25" s="8"/>
      <c r="AK25" s="32"/>
      <c r="AL25" s="8"/>
      <c r="AM25" s="32"/>
      <c r="AN25" s="8"/>
      <c r="AO25" s="32"/>
      <c r="AP25" s="8"/>
      <c r="AQ25" s="32"/>
      <c r="AR25" s="8"/>
      <c r="AS25" s="32"/>
      <c r="AT25" s="8"/>
    </row>
    <row r="26" spans="1:46" x14ac:dyDescent="0.25">
      <c r="A26" s="66">
        <f t="shared" si="0"/>
        <v>25</v>
      </c>
      <c r="B26" s="6" t="s">
        <v>56</v>
      </c>
      <c r="C26" s="6" t="s">
        <v>103</v>
      </c>
      <c r="D26" s="6">
        <v>23</v>
      </c>
      <c r="E26" s="7">
        <f t="shared" si="2"/>
        <v>1.1500000000000001</v>
      </c>
      <c r="F26" s="33">
        <f t="shared" si="5"/>
        <v>1.2</v>
      </c>
      <c r="G26" s="38"/>
      <c r="H26" s="50"/>
      <c r="I26" s="32"/>
      <c r="J26" s="50"/>
      <c r="K26" s="32"/>
      <c r="L26" s="8"/>
      <c r="M26" s="63" t="s">
        <v>120</v>
      </c>
      <c r="N26" s="8" t="s">
        <v>120</v>
      </c>
      <c r="O26" s="32" t="s">
        <v>120</v>
      </c>
      <c r="P26" s="8"/>
      <c r="Q26" s="32"/>
      <c r="R26" s="8"/>
      <c r="S26" s="32"/>
      <c r="T26" s="8"/>
      <c r="U26" s="32"/>
      <c r="V26" s="8"/>
      <c r="W26" s="32"/>
      <c r="X26" s="8"/>
      <c r="Y26" s="32"/>
      <c r="Z26" s="8"/>
      <c r="AA26" s="32"/>
      <c r="AB26" s="8"/>
      <c r="AC26" s="32"/>
      <c r="AD26" s="8"/>
      <c r="AE26" s="32" t="s">
        <v>120</v>
      </c>
      <c r="AF26" s="8" t="s">
        <v>120</v>
      </c>
      <c r="AG26" s="32"/>
      <c r="AH26" s="8"/>
      <c r="AI26" s="32" t="s">
        <v>120</v>
      </c>
      <c r="AJ26" s="8"/>
      <c r="AK26" s="32"/>
      <c r="AL26" s="8"/>
      <c r="AM26" s="32"/>
      <c r="AN26" s="8"/>
      <c r="AO26" s="32"/>
      <c r="AP26" s="8"/>
      <c r="AQ26" s="32"/>
      <c r="AR26" s="8"/>
      <c r="AS26" s="32"/>
      <c r="AT26" s="8"/>
    </row>
    <row r="27" spans="1:46" x14ac:dyDescent="0.25">
      <c r="A27" s="66">
        <f t="shared" si="0"/>
        <v>26</v>
      </c>
      <c r="B27" s="6" t="s">
        <v>57</v>
      </c>
      <c r="C27" s="6" t="s">
        <v>67</v>
      </c>
      <c r="D27" s="6">
        <v>9</v>
      </c>
      <c r="E27" s="7">
        <f t="shared" si="2"/>
        <v>0.45</v>
      </c>
      <c r="F27" s="33">
        <f t="shared" si="5"/>
        <v>0.5</v>
      </c>
      <c r="G27" s="38"/>
      <c r="H27" s="50"/>
      <c r="I27" s="32"/>
      <c r="J27" s="50"/>
      <c r="K27" s="63"/>
      <c r="L27" s="8"/>
      <c r="M27" s="63"/>
      <c r="N27" s="8"/>
      <c r="O27" s="32"/>
      <c r="P27" s="8" t="s">
        <v>120</v>
      </c>
      <c r="Q27" s="32" t="s">
        <v>120</v>
      </c>
      <c r="R27" s="8" t="s">
        <v>120</v>
      </c>
      <c r="S27" s="32"/>
      <c r="T27" s="8"/>
      <c r="U27" s="32"/>
      <c r="V27" s="8"/>
      <c r="W27" s="32"/>
      <c r="X27" s="8"/>
      <c r="Y27" s="32"/>
      <c r="Z27" s="8"/>
      <c r="AA27" s="32"/>
      <c r="AB27" s="8"/>
      <c r="AC27" s="32"/>
      <c r="AD27" s="8"/>
      <c r="AE27" s="32"/>
      <c r="AF27" s="8"/>
      <c r="AG27" s="32"/>
      <c r="AH27" s="8"/>
      <c r="AI27" s="32"/>
      <c r="AJ27" s="8"/>
      <c r="AK27" s="32"/>
      <c r="AL27" s="8"/>
      <c r="AM27" s="32"/>
      <c r="AN27" s="8"/>
      <c r="AO27" s="32"/>
      <c r="AP27" s="8"/>
      <c r="AQ27" s="32"/>
      <c r="AR27" s="8"/>
      <c r="AS27" s="32"/>
      <c r="AT27" s="8"/>
    </row>
    <row r="28" spans="1:46" x14ac:dyDescent="0.25">
      <c r="A28" s="66">
        <f t="shared" si="0"/>
        <v>27</v>
      </c>
      <c r="B28" s="6" t="s">
        <v>59</v>
      </c>
      <c r="C28" s="6" t="s">
        <v>100</v>
      </c>
      <c r="D28" s="6">
        <v>32</v>
      </c>
      <c r="E28" s="7">
        <f t="shared" si="2"/>
        <v>1.6</v>
      </c>
      <c r="F28" s="33">
        <f t="shared" si="5"/>
        <v>1.6</v>
      </c>
      <c r="G28" s="38"/>
      <c r="H28" s="50"/>
      <c r="I28" s="32"/>
      <c r="J28" s="50"/>
      <c r="K28" s="63"/>
      <c r="L28" s="8"/>
      <c r="M28" s="63"/>
      <c r="N28" s="8"/>
      <c r="O28" s="32"/>
      <c r="P28" s="8"/>
      <c r="Q28" s="32"/>
      <c r="R28" s="8"/>
      <c r="S28" s="32"/>
      <c r="T28" s="8" t="s">
        <v>120</v>
      </c>
      <c r="U28" s="32" t="s">
        <v>120</v>
      </c>
      <c r="V28" s="8"/>
      <c r="W28" s="32"/>
      <c r="X28" s="8" t="s">
        <v>120</v>
      </c>
      <c r="Y28" s="32" t="s">
        <v>120</v>
      </c>
      <c r="Z28" s="8"/>
      <c r="AA28" s="32" t="s">
        <v>119</v>
      </c>
      <c r="AB28" s="8" t="s">
        <v>119</v>
      </c>
      <c r="AC28" s="32" t="s">
        <v>120</v>
      </c>
      <c r="AD28" s="8"/>
      <c r="AE28" s="32"/>
      <c r="AF28" s="8"/>
      <c r="AG28" s="32"/>
      <c r="AH28" s="8"/>
      <c r="AI28" s="32"/>
      <c r="AJ28" s="8"/>
      <c r="AK28" s="32"/>
      <c r="AL28" s="8"/>
      <c r="AM28" s="32"/>
      <c r="AN28" s="8"/>
      <c r="AO28" s="32"/>
      <c r="AP28" s="8"/>
      <c r="AQ28" s="32"/>
      <c r="AR28" s="8"/>
      <c r="AS28" s="32"/>
      <c r="AT28" s="8"/>
    </row>
    <row r="29" spans="1:46" x14ac:dyDescent="0.25">
      <c r="A29" s="66">
        <f t="shared" si="0"/>
        <v>28</v>
      </c>
      <c r="B29" s="6" t="s">
        <v>63</v>
      </c>
      <c r="C29" s="6" t="s">
        <v>104</v>
      </c>
      <c r="D29" s="6">
        <v>78</v>
      </c>
      <c r="E29" s="7">
        <f t="shared" si="2"/>
        <v>3.9000000000000004</v>
      </c>
      <c r="F29" s="33">
        <f t="shared" si="5"/>
        <v>3.9</v>
      </c>
      <c r="G29" s="38"/>
      <c r="H29" s="50"/>
      <c r="I29" s="32"/>
      <c r="J29" s="8" t="s">
        <v>120</v>
      </c>
      <c r="K29" s="63" t="s">
        <v>120</v>
      </c>
      <c r="L29" s="8" t="s">
        <v>120</v>
      </c>
      <c r="M29" s="63" t="s">
        <v>120</v>
      </c>
      <c r="N29" s="8" t="s">
        <v>120</v>
      </c>
      <c r="O29" s="32" t="s">
        <v>120</v>
      </c>
      <c r="P29" s="8" t="s">
        <v>120</v>
      </c>
      <c r="Q29" s="32" t="s">
        <v>120</v>
      </c>
      <c r="R29" s="8" t="s">
        <v>120</v>
      </c>
      <c r="S29" s="32" t="s">
        <v>120</v>
      </c>
      <c r="T29" s="8" t="s">
        <v>120</v>
      </c>
      <c r="U29" s="32" t="s">
        <v>120</v>
      </c>
      <c r="V29" s="8" t="s">
        <v>120</v>
      </c>
      <c r="W29" s="32" t="s">
        <v>120</v>
      </c>
      <c r="X29" s="8" t="s">
        <v>120</v>
      </c>
      <c r="Y29" s="32" t="s">
        <v>120</v>
      </c>
      <c r="Z29" s="8" t="s">
        <v>120</v>
      </c>
      <c r="AA29" s="32"/>
      <c r="AB29" s="8" t="s">
        <v>120</v>
      </c>
      <c r="AC29" s="32" t="s">
        <v>120</v>
      </c>
      <c r="AD29" s="8"/>
      <c r="AE29" s="32"/>
      <c r="AF29" s="8"/>
      <c r="AG29" s="32"/>
      <c r="AH29" s="8"/>
      <c r="AI29" s="32"/>
      <c r="AJ29" s="8"/>
      <c r="AK29" s="32"/>
      <c r="AL29" s="8"/>
      <c r="AM29" s="32"/>
      <c r="AN29" s="8"/>
      <c r="AO29" s="32"/>
      <c r="AP29" s="8"/>
      <c r="AQ29" s="32"/>
      <c r="AR29" s="8"/>
      <c r="AS29" s="32"/>
      <c r="AT29" s="8"/>
    </row>
    <row r="30" spans="1:46" x14ac:dyDescent="0.25">
      <c r="A30" s="66">
        <f t="shared" si="0"/>
        <v>29</v>
      </c>
      <c r="B30" s="6" t="s">
        <v>60</v>
      </c>
      <c r="C30" s="6" t="s">
        <v>101</v>
      </c>
      <c r="D30" s="6">
        <v>9</v>
      </c>
      <c r="E30" s="7">
        <f t="shared" si="2"/>
        <v>0.45</v>
      </c>
      <c r="F30" s="33">
        <f t="shared" si="5"/>
        <v>0.5</v>
      </c>
      <c r="G30" s="38"/>
      <c r="H30" s="50"/>
      <c r="I30" s="32"/>
      <c r="J30" s="50"/>
      <c r="K30" s="63"/>
      <c r="L30" s="8"/>
      <c r="M30" s="63"/>
      <c r="N30" s="8"/>
      <c r="O30" s="32"/>
      <c r="P30" s="8"/>
      <c r="Q30" s="32"/>
      <c r="R30" s="8" t="s">
        <v>120</v>
      </c>
      <c r="S30" s="32" t="s">
        <v>120</v>
      </c>
      <c r="T30" s="8"/>
      <c r="U30" s="32"/>
      <c r="V30" s="8"/>
      <c r="W30" s="32"/>
      <c r="X30" s="8"/>
      <c r="Y30" s="32"/>
      <c r="Z30" s="8"/>
      <c r="AA30" s="32"/>
      <c r="AB30" s="8"/>
      <c r="AC30" s="32"/>
      <c r="AD30" s="8"/>
      <c r="AE30" s="32"/>
      <c r="AF30" s="8"/>
      <c r="AG30" s="32"/>
      <c r="AH30" s="8"/>
      <c r="AI30" s="32"/>
      <c r="AJ30" s="8"/>
      <c r="AK30" s="32"/>
      <c r="AL30" s="8"/>
      <c r="AM30" s="32"/>
      <c r="AN30" s="8"/>
      <c r="AO30" s="32"/>
      <c r="AP30" s="8"/>
      <c r="AQ30" s="32"/>
      <c r="AR30" s="8"/>
      <c r="AS30" s="32"/>
      <c r="AT30" s="8"/>
    </row>
    <row r="31" spans="1:46" x14ac:dyDescent="0.25">
      <c r="A31" s="66">
        <f t="shared" si="0"/>
        <v>30</v>
      </c>
      <c r="B31" s="6" t="s">
        <v>186</v>
      </c>
      <c r="C31" s="6" t="s">
        <v>185</v>
      </c>
      <c r="D31" s="6">
        <v>5</v>
      </c>
      <c r="E31" s="7">
        <f t="shared" si="2"/>
        <v>0.25</v>
      </c>
      <c r="F31" s="33">
        <f t="shared" si="5"/>
        <v>0.3</v>
      </c>
      <c r="G31" s="38"/>
      <c r="H31" s="50"/>
      <c r="I31" s="32"/>
      <c r="J31" s="50"/>
      <c r="K31" s="63" t="s">
        <v>120</v>
      </c>
      <c r="L31" s="8"/>
      <c r="M31" s="63"/>
      <c r="N31" s="8"/>
      <c r="O31" s="63"/>
      <c r="P31" s="8"/>
      <c r="Q31" s="32"/>
      <c r="R31" s="8"/>
      <c r="S31" s="32"/>
      <c r="T31" s="8"/>
      <c r="U31" s="32"/>
      <c r="V31" s="8"/>
      <c r="W31" s="32"/>
      <c r="X31" s="8"/>
      <c r="Y31" s="32"/>
      <c r="Z31" s="8"/>
      <c r="AA31" s="32"/>
      <c r="AB31" s="8"/>
      <c r="AC31" s="32"/>
      <c r="AD31" s="8"/>
      <c r="AE31" s="32"/>
      <c r="AF31" s="8"/>
      <c r="AG31" s="32"/>
      <c r="AH31" s="8"/>
      <c r="AI31" s="32"/>
      <c r="AJ31" s="8"/>
      <c r="AK31" s="32"/>
      <c r="AL31" s="8"/>
      <c r="AM31" s="32"/>
      <c r="AN31" s="8"/>
      <c r="AO31" s="32"/>
      <c r="AP31" s="8"/>
      <c r="AQ31" s="32"/>
      <c r="AR31" s="8"/>
      <c r="AS31" s="32"/>
      <c r="AT31" s="8"/>
    </row>
    <row r="32" spans="1:46" x14ac:dyDescent="0.25">
      <c r="A32" s="66">
        <f t="shared" si="0"/>
        <v>31</v>
      </c>
      <c r="B32" s="6" t="s">
        <v>143</v>
      </c>
      <c r="C32" s="6" t="s">
        <v>144</v>
      </c>
      <c r="D32" s="6">
        <v>7</v>
      </c>
      <c r="E32" s="7">
        <f t="shared" si="2"/>
        <v>0.35000000000000003</v>
      </c>
      <c r="F32" s="33">
        <f t="shared" si="5"/>
        <v>0.4</v>
      </c>
      <c r="G32" s="38"/>
      <c r="H32" s="50"/>
      <c r="I32" s="32"/>
      <c r="J32" s="50"/>
      <c r="K32" s="63"/>
      <c r="L32" s="8"/>
      <c r="M32" s="63"/>
      <c r="N32" s="8"/>
      <c r="O32" s="63"/>
      <c r="P32" s="8"/>
      <c r="Q32" s="32"/>
      <c r="R32" s="8"/>
      <c r="S32" s="32"/>
      <c r="T32" s="8"/>
      <c r="U32" s="32"/>
      <c r="V32" s="8"/>
      <c r="W32" s="32"/>
      <c r="X32" s="8"/>
      <c r="Y32" s="32"/>
      <c r="Z32" s="8"/>
      <c r="AA32" s="32"/>
      <c r="AB32" s="8"/>
      <c r="AC32" s="32"/>
      <c r="AD32" s="8"/>
      <c r="AE32" s="32"/>
      <c r="AF32" s="8"/>
      <c r="AG32" s="32"/>
      <c r="AH32" s="8"/>
      <c r="AI32" s="32"/>
      <c r="AJ32" s="8"/>
      <c r="AK32" s="32"/>
      <c r="AL32" s="8"/>
      <c r="AM32" s="32"/>
      <c r="AN32" s="8"/>
      <c r="AO32" s="32"/>
      <c r="AP32" s="8"/>
      <c r="AQ32" s="32"/>
      <c r="AR32" s="8"/>
      <c r="AS32" s="32"/>
      <c r="AT32" s="8"/>
    </row>
    <row r="33" spans="1:46" x14ac:dyDescent="0.25">
      <c r="A33" s="66">
        <f t="shared" si="0"/>
        <v>32</v>
      </c>
      <c r="B33" s="6" t="s">
        <v>61</v>
      </c>
      <c r="C33" s="6" t="s">
        <v>102</v>
      </c>
      <c r="D33" s="6">
        <v>4</v>
      </c>
      <c r="E33" s="7">
        <f t="shared" si="2"/>
        <v>0.2</v>
      </c>
      <c r="F33" s="33">
        <f t="shared" si="5"/>
        <v>0.2</v>
      </c>
      <c r="G33" s="38"/>
      <c r="H33" s="50"/>
      <c r="I33" s="32"/>
      <c r="J33" s="50"/>
      <c r="K33" s="63"/>
      <c r="L33" s="8"/>
      <c r="M33" s="63"/>
      <c r="N33" s="8" t="s">
        <v>120</v>
      </c>
      <c r="O33" s="63" t="s">
        <v>120</v>
      </c>
      <c r="P33" s="8"/>
      <c r="Q33" s="32"/>
      <c r="R33" s="8"/>
      <c r="S33" s="32"/>
      <c r="T33" s="8"/>
      <c r="U33" s="32"/>
      <c r="V33" s="8"/>
      <c r="W33" s="32"/>
      <c r="X33" s="8"/>
      <c r="Y33" s="32"/>
      <c r="Z33" s="8" t="s">
        <v>119</v>
      </c>
      <c r="AA33" s="32" t="s">
        <v>119</v>
      </c>
      <c r="AB33" s="8"/>
      <c r="AC33" s="32"/>
      <c r="AD33" s="8"/>
      <c r="AE33" s="32"/>
      <c r="AF33" s="8"/>
      <c r="AG33" s="32"/>
      <c r="AH33" s="8"/>
      <c r="AI33" s="32"/>
      <c r="AJ33" s="8"/>
      <c r="AK33" s="32"/>
      <c r="AL33" s="8"/>
      <c r="AM33" s="32"/>
      <c r="AN33" s="8"/>
      <c r="AO33" s="32"/>
      <c r="AP33" s="8"/>
      <c r="AQ33" s="32"/>
      <c r="AR33" s="8"/>
      <c r="AS33" s="32"/>
      <c r="AT33" s="8"/>
    </row>
    <row r="34" spans="1:46" x14ac:dyDescent="0.25">
      <c r="A34" s="66">
        <f t="shared" si="0"/>
        <v>33</v>
      </c>
      <c r="B34" s="6" t="s">
        <v>62</v>
      </c>
      <c r="C34" s="6" t="s">
        <v>103</v>
      </c>
      <c r="D34" s="6">
        <v>18</v>
      </c>
      <c r="E34" s="7">
        <f t="shared" si="2"/>
        <v>0.9</v>
      </c>
      <c r="F34" s="33">
        <f t="shared" si="5"/>
        <v>0.9</v>
      </c>
      <c r="G34" s="38"/>
      <c r="H34" s="50"/>
      <c r="I34" s="32"/>
      <c r="J34" s="50"/>
      <c r="K34" s="63"/>
      <c r="L34" s="8" t="s">
        <v>120</v>
      </c>
      <c r="M34" s="63" t="s">
        <v>120</v>
      </c>
      <c r="N34" s="8"/>
      <c r="O34" s="63"/>
      <c r="P34" s="8"/>
      <c r="Q34" s="32"/>
      <c r="R34" s="8"/>
      <c r="S34" s="32"/>
      <c r="T34" s="8"/>
      <c r="U34" s="32"/>
      <c r="V34" s="8" t="s">
        <v>120</v>
      </c>
      <c r="W34" s="32" t="s">
        <v>120</v>
      </c>
      <c r="X34" s="8"/>
      <c r="Y34" s="32"/>
      <c r="Z34" s="8"/>
      <c r="AA34" s="32"/>
      <c r="AB34" s="8"/>
      <c r="AC34" s="32"/>
      <c r="AD34" s="8" t="s">
        <v>120</v>
      </c>
      <c r="AE34" s="32" t="s">
        <v>120</v>
      </c>
      <c r="AF34" s="8"/>
      <c r="AG34" s="32"/>
      <c r="AH34" s="8"/>
      <c r="AI34" s="32"/>
      <c r="AJ34" s="8"/>
      <c r="AK34" s="32"/>
      <c r="AL34" s="8"/>
      <c r="AM34" s="32"/>
      <c r="AN34" s="8"/>
      <c r="AO34" s="32"/>
      <c r="AP34" s="8"/>
      <c r="AQ34" s="32"/>
      <c r="AR34" s="8"/>
      <c r="AS34" s="32"/>
      <c r="AT34" s="8"/>
    </row>
    <row r="35" spans="1:46" x14ac:dyDescent="0.25">
      <c r="A35" s="66">
        <f t="shared" si="0"/>
        <v>34</v>
      </c>
      <c r="B35" s="6" t="s">
        <v>66</v>
      </c>
      <c r="C35" s="6" t="s">
        <v>67</v>
      </c>
      <c r="D35" s="6">
        <v>6</v>
      </c>
      <c r="E35" s="7">
        <f t="shared" si="2"/>
        <v>0.30000000000000004</v>
      </c>
      <c r="F35" s="33">
        <f t="shared" si="5"/>
        <v>0.3</v>
      </c>
      <c r="G35" s="38"/>
      <c r="H35" s="50"/>
      <c r="I35" s="32"/>
      <c r="J35" s="50"/>
      <c r="K35" s="63"/>
      <c r="L35" s="8"/>
      <c r="M35" s="63"/>
      <c r="N35" s="8"/>
      <c r="O35" s="63"/>
      <c r="P35" s="8" t="s">
        <v>120</v>
      </c>
      <c r="Q35" s="32" t="s">
        <v>120</v>
      </c>
      <c r="R35" s="8"/>
      <c r="S35" s="32"/>
      <c r="T35" s="8"/>
      <c r="U35" s="32"/>
      <c r="V35" s="8"/>
      <c r="W35" s="32"/>
      <c r="X35" s="8"/>
      <c r="Y35" s="32"/>
      <c r="Z35" s="8"/>
      <c r="AA35" s="32"/>
      <c r="AB35" s="8"/>
      <c r="AC35" s="32"/>
      <c r="AD35" s="8"/>
      <c r="AE35" s="32"/>
      <c r="AF35" s="8"/>
      <c r="AG35" s="32"/>
      <c r="AH35" s="8"/>
      <c r="AI35" s="32"/>
      <c r="AJ35" s="8"/>
      <c r="AK35" s="32"/>
      <c r="AL35" s="8"/>
      <c r="AM35" s="32"/>
      <c r="AN35" s="8"/>
      <c r="AO35" s="32"/>
      <c r="AP35" s="8"/>
      <c r="AQ35" s="32"/>
      <c r="AR35" s="8"/>
      <c r="AS35" s="32"/>
      <c r="AT35" s="8"/>
    </row>
    <row r="36" spans="1:46" x14ac:dyDescent="0.25">
      <c r="A36" s="66">
        <f t="shared" si="0"/>
        <v>35</v>
      </c>
      <c r="B36" s="6" t="s">
        <v>68</v>
      </c>
      <c r="C36" s="6" t="s">
        <v>100</v>
      </c>
      <c r="D36" s="6">
        <v>14</v>
      </c>
      <c r="E36" s="7">
        <f t="shared" si="2"/>
        <v>0.70000000000000007</v>
      </c>
      <c r="F36" s="33">
        <f t="shared" si="5"/>
        <v>0.7</v>
      </c>
      <c r="G36" s="38"/>
      <c r="H36" s="50"/>
      <c r="I36" s="32"/>
      <c r="J36" s="50"/>
      <c r="K36" s="63"/>
      <c r="L36" s="8"/>
      <c r="M36" s="63"/>
      <c r="N36" s="8"/>
      <c r="O36" s="32"/>
      <c r="P36" s="8"/>
      <c r="Q36" s="32"/>
      <c r="R36" s="8"/>
      <c r="S36" s="32" t="s">
        <v>120</v>
      </c>
      <c r="T36" s="8" t="s">
        <v>120</v>
      </c>
      <c r="U36" s="32"/>
      <c r="V36" s="8"/>
      <c r="W36" s="32" t="s">
        <v>120</v>
      </c>
      <c r="X36" s="8" t="s">
        <v>120</v>
      </c>
      <c r="Y36" s="32"/>
      <c r="Z36" s="8"/>
      <c r="AA36" s="32" t="s">
        <v>119</v>
      </c>
      <c r="AB36" s="8" t="s">
        <v>119</v>
      </c>
      <c r="AC36" s="32"/>
      <c r="AD36" s="8"/>
      <c r="AE36" s="32"/>
      <c r="AF36" s="8"/>
      <c r="AG36" s="32"/>
      <c r="AH36" s="8"/>
      <c r="AI36" s="32"/>
      <c r="AJ36" s="8"/>
      <c r="AK36" s="32"/>
      <c r="AL36" s="8"/>
      <c r="AM36" s="32"/>
      <c r="AN36" s="8"/>
      <c r="AO36" s="32"/>
      <c r="AP36" s="8"/>
      <c r="AQ36" s="32"/>
      <c r="AR36" s="8"/>
      <c r="AS36" s="32"/>
      <c r="AT36" s="8"/>
    </row>
    <row r="37" spans="1:46" x14ac:dyDescent="0.25">
      <c r="A37" s="66">
        <f t="shared" si="0"/>
        <v>36</v>
      </c>
      <c r="B37" s="6" t="s">
        <v>69</v>
      </c>
      <c r="C37" s="6" t="s">
        <v>101</v>
      </c>
      <c r="D37" s="6">
        <v>2</v>
      </c>
      <c r="E37" s="7">
        <f t="shared" si="2"/>
        <v>0.1</v>
      </c>
      <c r="F37" s="33">
        <f t="shared" si="5"/>
        <v>0.1</v>
      </c>
      <c r="G37" s="38"/>
      <c r="H37" s="50"/>
      <c r="I37" s="32"/>
      <c r="J37" s="50"/>
      <c r="K37" s="63"/>
      <c r="L37" s="8"/>
      <c r="M37" s="63"/>
      <c r="N37" s="8"/>
      <c r="O37" s="32"/>
      <c r="P37" s="8"/>
      <c r="Q37" s="32"/>
      <c r="R37" s="8" t="s">
        <v>120</v>
      </c>
      <c r="S37" s="32"/>
      <c r="T37" s="8"/>
      <c r="U37" s="32"/>
      <c r="V37" s="8"/>
      <c r="W37" s="32"/>
      <c r="X37" s="8"/>
      <c r="Y37" s="32"/>
      <c r="Z37" s="8"/>
      <c r="AA37" s="32"/>
      <c r="AB37" s="8"/>
      <c r="AC37" s="32"/>
      <c r="AD37" s="8"/>
      <c r="AE37" s="32"/>
      <c r="AF37" s="8"/>
      <c r="AG37" s="32"/>
      <c r="AH37" s="8"/>
      <c r="AI37" s="32"/>
      <c r="AJ37" s="8"/>
      <c r="AK37" s="32"/>
      <c r="AL37" s="8"/>
      <c r="AM37" s="32"/>
      <c r="AN37" s="8"/>
      <c r="AO37" s="32"/>
      <c r="AP37" s="8"/>
      <c r="AQ37" s="32"/>
      <c r="AR37" s="8"/>
      <c r="AS37" s="32"/>
      <c r="AT37" s="8"/>
    </row>
    <row r="38" spans="1:46" x14ac:dyDescent="0.25">
      <c r="A38" s="66">
        <f t="shared" si="0"/>
        <v>37</v>
      </c>
      <c r="B38" s="6" t="s">
        <v>169</v>
      </c>
      <c r="C38" s="6" t="s">
        <v>144</v>
      </c>
      <c r="D38" s="6">
        <v>10</v>
      </c>
      <c r="E38" s="7">
        <f t="shared" si="2"/>
        <v>0.5</v>
      </c>
      <c r="F38" s="33">
        <f t="shared" si="5"/>
        <v>0.5</v>
      </c>
      <c r="G38" s="38"/>
      <c r="H38" s="50"/>
      <c r="I38" s="32"/>
      <c r="J38" s="50"/>
      <c r="K38" s="63" t="s">
        <v>120</v>
      </c>
      <c r="L38" s="8" t="s">
        <v>120</v>
      </c>
      <c r="M38" s="63" t="s">
        <v>120</v>
      </c>
      <c r="N38" s="8" t="s">
        <v>120</v>
      </c>
      <c r="O38" s="32"/>
      <c r="P38" s="8"/>
      <c r="Q38" s="32"/>
      <c r="R38" s="8"/>
      <c r="S38" s="32"/>
      <c r="T38" s="8"/>
      <c r="U38" s="32"/>
      <c r="V38" s="8"/>
      <c r="W38" s="32"/>
      <c r="X38" s="8"/>
      <c r="Y38" s="32"/>
      <c r="Z38" s="8"/>
      <c r="AA38" s="32"/>
      <c r="AB38" s="8"/>
      <c r="AC38" s="32"/>
      <c r="AD38" s="8"/>
      <c r="AE38" s="32"/>
      <c r="AF38" s="8"/>
      <c r="AG38" s="32"/>
      <c r="AH38" s="8"/>
      <c r="AI38" s="32"/>
      <c r="AJ38" s="8"/>
      <c r="AK38" s="32"/>
      <c r="AL38" s="8"/>
      <c r="AM38" s="32"/>
      <c r="AN38" s="8"/>
      <c r="AO38" s="32"/>
      <c r="AP38" s="8"/>
      <c r="AQ38" s="32"/>
      <c r="AR38" s="8"/>
      <c r="AS38" s="32"/>
      <c r="AT38" s="8"/>
    </row>
    <row r="39" spans="1:46" x14ac:dyDescent="0.25">
      <c r="A39" s="66">
        <f t="shared" si="0"/>
        <v>38</v>
      </c>
      <c r="B39" s="6" t="s">
        <v>70</v>
      </c>
      <c r="C39" s="6" t="s">
        <v>103</v>
      </c>
      <c r="D39" s="6">
        <v>14</v>
      </c>
      <c r="E39" s="7">
        <f t="shared" si="2"/>
        <v>0.70000000000000007</v>
      </c>
      <c r="F39" s="33">
        <f t="shared" ref="F39:F61" si="6">ROUND(E39,1)</f>
        <v>0.7</v>
      </c>
      <c r="G39" s="38"/>
      <c r="H39" s="50"/>
      <c r="I39" s="32"/>
      <c r="J39" s="50"/>
      <c r="K39" s="63"/>
      <c r="L39" s="8"/>
      <c r="M39" s="63"/>
      <c r="N39" s="8"/>
      <c r="O39" s="32"/>
      <c r="P39" s="8"/>
      <c r="Q39" s="32"/>
      <c r="R39" s="8"/>
      <c r="S39" s="32"/>
      <c r="T39" s="8"/>
      <c r="U39" s="32" t="s">
        <v>120</v>
      </c>
      <c r="V39" s="8" t="s">
        <v>120</v>
      </c>
      <c r="W39" s="32"/>
      <c r="X39" s="8"/>
      <c r="Y39" s="32" t="s">
        <v>119</v>
      </c>
      <c r="Z39" s="8" t="s">
        <v>120</v>
      </c>
      <c r="AA39" s="32"/>
      <c r="AB39" s="8"/>
      <c r="AC39" s="32" t="s">
        <v>120</v>
      </c>
      <c r="AD39" s="8" t="s">
        <v>120</v>
      </c>
      <c r="AE39" s="32"/>
      <c r="AF39" s="8"/>
      <c r="AG39" s="32"/>
      <c r="AH39" s="8"/>
      <c r="AI39" s="32"/>
      <c r="AJ39" s="8"/>
      <c r="AK39" s="32"/>
      <c r="AL39" s="8"/>
      <c r="AM39" s="32"/>
      <c r="AN39" s="8"/>
      <c r="AO39" s="32"/>
      <c r="AP39" s="8"/>
      <c r="AQ39" s="32"/>
      <c r="AR39" s="8"/>
      <c r="AS39" s="32"/>
      <c r="AT39" s="8"/>
    </row>
    <row r="40" spans="1:46" x14ac:dyDescent="0.25">
      <c r="A40" s="66">
        <f t="shared" si="0"/>
        <v>39</v>
      </c>
      <c r="B40" s="6" t="s">
        <v>71</v>
      </c>
      <c r="C40" s="6" t="s">
        <v>67</v>
      </c>
      <c r="D40" s="6">
        <v>4</v>
      </c>
      <c r="E40" s="7">
        <f t="shared" si="2"/>
        <v>0.2</v>
      </c>
      <c r="F40" s="33">
        <f t="shared" si="6"/>
        <v>0.2</v>
      </c>
      <c r="G40" s="38"/>
      <c r="H40" s="50"/>
      <c r="I40" s="32"/>
      <c r="J40" s="50"/>
      <c r="K40" s="63"/>
      <c r="L40" s="8"/>
      <c r="M40" s="63"/>
      <c r="N40" s="8"/>
      <c r="O40" s="32" t="s">
        <v>120</v>
      </c>
      <c r="P40" s="8" t="s">
        <v>120</v>
      </c>
      <c r="Q40" s="32"/>
      <c r="R40" s="8"/>
      <c r="S40" s="32"/>
      <c r="T40" s="8"/>
      <c r="U40" s="32"/>
      <c r="V40" s="8"/>
      <c r="W40" s="32"/>
      <c r="X40" s="8"/>
      <c r="Y40" s="32"/>
      <c r="Z40" s="8"/>
      <c r="AA40" s="32"/>
      <c r="AB40" s="8"/>
      <c r="AC40" s="32"/>
      <c r="AD40" s="8"/>
      <c r="AE40" s="32"/>
      <c r="AF40" s="8"/>
      <c r="AG40" s="32"/>
      <c r="AH40" s="8"/>
      <c r="AI40" s="32"/>
      <c r="AJ40" s="8"/>
      <c r="AK40" s="32"/>
      <c r="AL40" s="8"/>
      <c r="AM40" s="32"/>
      <c r="AN40" s="8"/>
      <c r="AO40" s="32"/>
      <c r="AP40" s="8"/>
      <c r="AQ40" s="32"/>
      <c r="AR40" s="8"/>
      <c r="AS40" s="32"/>
      <c r="AT40" s="8"/>
    </row>
    <row r="41" spans="1:46" x14ac:dyDescent="0.25">
      <c r="A41" s="66">
        <f t="shared" si="0"/>
        <v>40</v>
      </c>
      <c r="B41" s="6" t="s">
        <v>72</v>
      </c>
      <c r="C41" s="6" t="s">
        <v>105</v>
      </c>
      <c r="D41" s="6">
        <v>2</v>
      </c>
      <c r="E41" s="7">
        <f t="shared" si="2"/>
        <v>0.1</v>
      </c>
      <c r="F41" s="33">
        <f t="shared" si="6"/>
        <v>0.1</v>
      </c>
      <c r="G41" s="38"/>
      <c r="H41" s="50"/>
      <c r="I41" s="32"/>
      <c r="J41" s="50"/>
      <c r="K41" s="63"/>
      <c r="L41" s="8"/>
      <c r="M41" s="63"/>
      <c r="N41" s="8"/>
      <c r="O41" s="32"/>
      <c r="P41" s="8"/>
      <c r="Q41" s="32" t="s">
        <v>120</v>
      </c>
      <c r="R41" s="8"/>
      <c r="S41" s="32"/>
      <c r="T41" s="8"/>
      <c r="U41" s="32"/>
      <c r="V41" s="8"/>
      <c r="W41" s="32"/>
      <c r="X41" s="8"/>
      <c r="Y41" s="32"/>
      <c r="Z41" s="8"/>
      <c r="AA41" s="32"/>
      <c r="AB41" s="8"/>
      <c r="AC41" s="32"/>
      <c r="AD41" s="8"/>
      <c r="AE41" s="32"/>
      <c r="AF41" s="8"/>
      <c r="AG41" s="32"/>
      <c r="AH41" s="8"/>
      <c r="AI41" s="32"/>
      <c r="AJ41" s="8"/>
      <c r="AK41" s="32"/>
      <c r="AL41" s="8"/>
      <c r="AM41" s="32"/>
      <c r="AN41" s="8"/>
      <c r="AO41" s="32"/>
      <c r="AP41" s="8"/>
      <c r="AQ41" s="32"/>
      <c r="AR41" s="8"/>
      <c r="AS41" s="32"/>
      <c r="AT41" s="8"/>
    </row>
    <row r="42" spans="1:46" x14ac:dyDescent="0.25">
      <c r="A42" s="66">
        <f t="shared" si="0"/>
        <v>41</v>
      </c>
      <c r="B42" s="6" t="s">
        <v>110</v>
      </c>
      <c r="C42" s="6" t="s">
        <v>106</v>
      </c>
      <c r="D42" s="6">
        <v>17</v>
      </c>
      <c r="E42" s="7">
        <f t="shared" si="2"/>
        <v>0.85000000000000009</v>
      </c>
      <c r="F42" s="33">
        <f t="shared" si="6"/>
        <v>0.9</v>
      </c>
      <c r="G42" s="38"/>
      <c r="H42" s="50"/>
      <c r="I42" s="32"/>
      <c r="J42" s="50"/>
      <c r="K42" s="63"/>
      <c r="L42" s="8"/>
      <c r="M42" s="63"/>
      <c r="N42" s="8"/>
      <c r="O42" s="32"/>
      <c r="P42" s="8"/>
      <c r="Q42" s="32"/>
      <c r="R42" s="8"/>
      <c r="S42" s="32"/>
      <c r="T42" s="8" t="s">
        <v>120</v>
      </c>
      <c r="U42" s="32" t="s">
        <v>120</v>
      </c>
      <c r="V42" s="8"/>
      <c r="W42" s="32"/>
      <c r="X42" s="8"/>
      <c r="Y42" s="32"/>
      <c r="Z42" s="8"/>
      <c r="AA42" s="32"/>
      <c r="AB42" s="8"/>
      <c r="AC42" s="32"/>
      <c r="AD42" s="8"/>
      <c r="AE42" s="32"/>
      <c r="AF42" s="8"/>
      <c r="AG42" s="32"/>
      <c r="AH42" s="8"/>
      <c r="AI42" s="32"/>
      <c r="AJ42" s="8"/>
      <c r="AK42" s="32"/>
      <c r="AL42" s="8"/>
      <c r="AM42" s="32"/>
      <c r="AN42" s="8"/>
      <c r="AO42" s="32"/>
      <c r="AP42" s="8"/>
      <c r="AQ42" s="32"/>
      <c r="AR42" s="8"/>
      <c r="AS42" s="32"/>
      <c r="AT42" s="8"/>
    </row>
    <row r="43" spans="1:46" x14ac:dyDescent="0.25">
      <c r="A43" s="66">
        <f t="shared" si="0"/>
        <v>42</v>
      </c>
      <c r="B43" s="6" t="s">
        <v>187</v>
      </c>
      <c r="C43" s="6" t="s">
        <v>144</v>
      </c>
      <c r="D43" s="6">
        <v>6</v>
      </c>
      <c r="E43" s="7">
        <f t="shared" si="2"/>
        <v>0.30000000000000004</v>
      </c>
      <c r="F43" s="33">
        <f t="shared" si="6"/>
        <v>0.3</v>
      </c>
      <c r="G43" s="38"/>
      <c r="H43" s="50"/>
      <c r="I43" s="32"/>
      <c r="J43" s="8" t="s">
        <v>120</v>
      </c>
      <c r="K43" s="63" t="s">
        <v>120</v>
      </c>
      <c r="L43" s="8"/>
      <c r="M43" s="63"/>
      <c r="N43" s="8"/>
      <c r="O43" s="32"/>
      <c r="P43" s="8"/>
      <c r="Q43" s="32"/>
      <c r="R43" s="8"/>
      <c r="S43" s="32"/>
      <c r="T43" s="8"/>
      <c r="U43" s="32"/>
      <c r="V43" s="8"/>
      <c r="W43" s="32"/>
      <c r="X43" s="8"/>
      <c r="Y43" s="32"/>
      <c r="Z43" s="8"/>
      <c r="AA43" s="32"/>
      <c r="AB43" s="8"/>
      <c r="AC43" s="32"/>
      <c r="AD43" s="8"/>
      <c r="AE43" s="32"/>
      <c r="AF43" s="8"/>
      <c r="AG43" s="32"/>
      <c r="AH43" s="8"/>
      <c r="AI43" s="32"/>
      <c r="AJ43" s="8"/>
      <c r="AK43" s="32"/>
      <c r="AL43" s="8"/>
      <c r="AM43" s="32"/>
      <c r="AN43" s="8"/>
      <c r="AO43" s="32"/>
      <c r="AP43" s="8"/>
      <c r="AQ43" s="32"/>
      <c r="AR43" s="8"/>
      <c r="AS43" s="32"/>
      <c r="AT43" s="8"/>
    </row>
    <row r="44" spans="1:46" x14ac:dyDescent="0.25">
      <c r="A44" s="66">
        <f t="shared" si="0"/>
        <v>43</v>
      </c>
      <c r="B44" s="6" t="s">
        <v>111</v>
      </c>
      <c r="C44" s="6" t="s">
        <v>73</v>
      </c>
      <c r="D44" s="6">
        <v>6</v>
      </c>
      <c r="E44" s="7">
        <f t="shared" si="2"/>
        <v>0.30000000000000004</v>
      </c>
      <c r="F44" s="33">
        <f t="shared" si="6"/>
        <v>0.3</v>
      </c>
      <c r="G44" s="38"/>
      <c r="H44" s="50"/>
      <c r="I44" s="32"/>
      <c r="J44" s="50"/>
      <c r="K44" s="63"/>
      <c r="L44" s="8"/>
      <c r="M44" s="63"/>
      <c r="N44" s="8"/>
      <c r="O44" s="32"/>
      <c r="P44" s="8" t="s">
        <v>120</v>
      </c>
      <c r="Q44" s="32" t="s">
        <v>120</v>
      </c>
      <c r="R44" s="8"/>
      <c r="S44" s="32"/>
      <c r="T44" s="8"/>
      <c r="U44" s="32"/>
      <c r="V44" s="8"/>
      <c r="W44" s="32"/>
      <c r="X44" s="8"/>
      <c r="Y44" s="32"/>
      <c r="Z44" s="8"/>
      <c r="AA44" s="32"/>
      <c r="AB44" s="8"/>
      <c r="AC44" s="32"/>
      <c r="AD44" s="8"/>
      <c r="AE44" s="32"/>
      <c r="AF44" s="8"/>
      <c r="AG44" s="32"/>
      <c r="AH44" s="8"/>
      <c r="AI44" s="32"/>
      <c r="AJ44" s="8"/>
      <c r="AK44" s="32"/>
      <c r="AL44" s="8"/>
      <c r="AM44" s="32"/>
      <c r="AN44" s="8"/>
      <c r="AO44" s="32"/>
      <c r="AP44" s="8"/>
      <c r="AQ44" s="32"/>
      <c r="AR44" s="8"/>
      <c r="AS44" s="32"/>
      <c r="AT44" s="8"/>
    </row>
    <row r="45" spans="1:46" x14ac:dyDescent="0.25">
      <c r="A45" s="66">
        <f t="shared" si="0"/>
        <v>44</v>
      </c>
      <c r="B45" s="6" t="s">
        <v>112</v>
      </c>
      <c r="C45" s="6" t="s">
        <v>102</v>
      </c>
      <c r="D45" s="6">
        <v>8</v>
      </c>
      <c r="E45" s="7">
        <f t="shared" si="2"/>
        <v>0.4</v>
      </c>
      <c r="F45" s="33">
        <f t="shared" si="6"/>
        <v>0.4</v>
      </c>
      <c r="G45" s="38"/>
      <c r="H45" s="50"/>
      <c r="I45" s="32"/>
      <c r="J45" s="50"/>
      <c r="K45" s="63"/>
      <c r="L45" s="8"/>
      <c r="M45" s="63"/>
      <c r="N45" s="8"/>
      <c r="O45" s="32"/>
      <c r="P45" s="8"/>
      <c r="Q45" s="32"/>
      <c r="R45" s="8"/>
      <c r="S45" s="32"/>
      <c r="T45" s="8"/>
      <c r="U45" s="32"/>
      <c r="V45" s="8"/>
      <c r="W45" s="32"/>
      <c r="X45" s="8" t="s">
        <v>119</v>
      </c>
      <c r="Y45" s="32" t="s">
        <v>119</v>
      </c>
      <c r="Z45" s="8"/>
      <c r="AA45" s="32"/>
      <c r="AB45" s="8" t="s">
        <v>119</v>
      </c>
      <c r="AC45" s="32" t="s">
        <v>119</v>
      </c>
      <c r="AD45" s="8"/>
      <c r="AE45" s="32"/>
      <c r="AF45" s="8"/>
      <c r="AG45" s="32"/>
      <c r="AH45" s="8"/>
      <c r="AI45" s="32"/>
      <c r="AJ45" s="8"/>
      <c r="AK45" s="32"/>
      <c r="AL45" s="8"/>
      <c r="AM45" s="32"/>
      <c r="AN45" s="8"/>
      <c r="AO45" s="32"/>
      <c r="AP45" s="8"/>
      <c r="AQ45" s="32"/>
      <c r="AR45" s="8"/>
      <c r="AS45" s="32"/>
      <c r="AT45" s="8"/>
    </row>
    <row r="46" spans="1:46" x14ac:dyDescent="0.25">
      <c r="A46" s="66">
        <f t="shared" si="0"/>
        <v>45</v>
      </c>
      <c r="B46" s="6" t="s">
        <v>113</v>
      </c>
      <c r="C46" s="6" t="s">
        <v>103</v>
      </c>
      <c r="D46" s="6">
        <v>38</v>
      </c>
      <c r="E46" s="7">
        <f t="shared" si="2"/>
        <v>1.9000000000000001</v>
      </c>
      <c r="F46" s="33">
        <f t="shared" si="6"/>
        <v>1.9</v>
      </c>
      <c r="G46" s="38"/>
      <c r="H46" s="50"/>
      <c r="I46" s="32"/>
      <c r="J46" s="50"/>
      <c r="K46" s="63" t="s">
        <v>120</v>
      </c>
      <c r="L46" s="8"/>
      <c r="M46" s="63"/>
      <c r="N46" s="8" t="s">
        <v>120</v>
      </c>
      <c r="O46" s="32" t="s">
        <v>120</v>
      </c>
      <c r="P46" s="8"/>
      <c r="Q46" s="32"/>
      <c r="R46" s="8" t="s">
        <v>120</v>
      </c>
      <c r="S46" s="32" t="s">
        <v>119</v>
      </c>
      <c r="T46" s="8"/>
      <c r="U46" s="32"/>
      <c r="V46" s="8" t="s">
        <v>120</v>
      </c>
      <c r="W46" s="32" t="s">
        <v>120</v>
      </c>
      <c r="X46" s="8"/>
      <c r="Y46" s="32"/>
      <c r="Z46" s="8" t="s">
        <v>119</v>
      </c>
      <c r="AA46" s="32" t="s">
        <v>119</v>
      </c>
      <c r="AB46" s="8"/>
      <c r="AC46" s="32"/>
      <c r="AD46" s="8" t="s">
        <v>119</v>
      </c>
      <c r="AE46" s="32" t="s">
        <v>119</v>
      </c>
      <c r="AF46" s="8"/>
      <c r="AG46" s="32"/>
      <c r="AH46" s="8"/>
      <c r="AI46" s="32"/>
      <c r="AJ46" s="8"/>
      <c r="AK46" s="32"/>
      <c r="AL46" s="8"/>
      <c r="AM46" s="32"/>
      <c r="AN46" s="8"/>
      <c r="AO46" s="32"/>
      <c r="AP46" s="8"/>
      <c r="AQ46" s="32"/>
      <c r="AR46" s="8"/>
      <c r="AS46" s="32"/>
      <c r="AT46" s="8"/>
    </row>
    <row r="47" spans="1:46" x14ac:dyDescent="0.25">
      <c r="A47" s="66">
        <f t="shared" si="0"/>
        <v>46</v>
      </c>
      <c r="B47" s="6" t="s">
        <v>74</v>
      </c>
      <c r="C47" s="6" t="s">
        <v>107</v>
      </c>
      <c r="D47" s="6">
        <v>9</v>
      </c>
      <c r="E47" s="7">
        <f t="shared" si="2"/>
        <v>0.45</v>
      </c>
      <c r="F47" s="33">
        <f t="shared" si="6"/>
        <v>0.5</v>
      </c>
      <c r="G47" s="38"/>
      <c r="H47" s="50"/>
      <c r="I47" s="32"/>
      <c r="J47" s="50"/>
      <c r="K47" s="63"/>
      <c r="L47" s="8"/>
      <c r="M47" s="63"/>
      <c r="N47" s="8"/>
      <c r="O47" s="32"/>
      <c r="P47" s="8"/>
      <c r="Q47" s="32"/>
      <c r="R47" s="8"/>
      <c r="S47" s="32"/>
      <c r="T47" s="8"/>
      <c r="U47" s="32"/>
      <c r="V47" s="8"/>
      <c r="W47" s="32"/>
      <c r="X47" s="8"/>
      <c r="Y47" s="32" t="s">
        <v>119</v>
      </c>
      <c r="Z47" s="8" t="s">
        <v>119</v>
      </c>
      <c r="AA47" s="32" t="s">
        <v>119</v>
      </c>
      <c r="AB47" s="8" t="s">
        <v>119</v>
      </c>
      <c r="AC47" s="32"/>
      <c r="AD47" s="8"/>
      <c r="AE47" s="32"/>
      <c r="AF47" s="8"/>
      <c r="AG47" s="32"/>
      <c r="AH47" s="8"/>
      <c r="AI47" s="32"/>
      <c r="AJ47" s="8"/>
      <c r="AK47" s="32"/>
      <c r="AL47" s="8"/>
      <c r="AM47" s="32"/>
      <c r="AN47" s="8"/>
      <c r="AO47" s="32"/>
      <c r="AP47" s="8"/>
      <c r="AQ47" s="32"/>
      <c r="AR47" s="8"/>
      <c r="AS47" s="32"/>
      <c r="AT47" s="8"/>
    </row>
    <row r="48" spans="1:46" x14ac:dyDescent="0.25">
      <c r="A48" s="66">
        <f t="shared" si="0"/>
        <v>47</v>
      </c>
      <c r="B48" s="6" t="s">
        <v>75</v>
      </c>
      <c r="C48" s="6" t="s">
        <v>108</v>
      </c>
      <c r="D48" s="6">
        <v>36</v>
      </c>
      <c r="E48" s="7">
        <f t="shared" si="2"/>
        <v>1.8</v>
      </c>
      <c r="F48" s="33">
        <f t="shared" si="6"/>
        <v>1.8</v>
      </c>
      <c r="G48" s="38"/>
      <c r="H48" s="50"/>
      <c r="I48" s="32"/>
      <c r="J48" s="50"/>
      <c r="K48" s="63"/>
      <c r="L48" s="8"/>
      <c r="M48" s="63"/>
      <c r="N48" s="8"/>
      <c r="O48" s="32"/>
      <c r="P48" s="8"/>
      <c r="Q48" s="32"/>
      <c r="R48" s="8"/>
      <c r="S48" s="32"/>
      <c r="T48" s="8"/>
      <c r="U48" s="32" t="s">
        <v>119</v>
      </c>
      <c r="V48" s="8" t="s">
        <v>120</v>
      </c>
      <c r="W48" s="32" t="s">
        <v>120</v>
      </c>
      <c r="X48" s="8" t="s">
        <v>120</v>
      </c>
      <c r="Y48" s="32"/>
      <c r="Z48" s="8"/>
      <c r="AA48" s="32"/>
      <c r="AB48" s="8"/>
      <c r="AC48" s="32"/>
      <c r="AD48" s="8"/>
      <c r="AE48" s="32"/>
      <c r="AF48" s="8"/>
      <c r="AG48" s="32"/>
      <c r="AH48" s="8"/>
      <c r="AI48" s="32"/>
      <c r="AJ48" s="8"/>
      <c r="AK48" s="32"/>
      <c r="AL48" s="8"/>
      <c r="AM48" s="32"/>
      <c r="AN48" s="8"/>
      <c r="AO48" s="32"/>
      <c r="AP48" s="8"/>
      <c r="AQ48" s="32"/>
      <c r="AR48" s="8"/>
      <c r="AS48" s="32"/>
      <c r="AT48" s="8"/>
    </row>
    <row r="49" spans="1:46" x14ac:dyDescent="0.25">
      <c r="A49" s="66">
        <f t="shared" si="0"/>
        <v>48</v>
      </c>
      <c r="B49" s="6" t="s">
        <v>76</v>
      </c>
      <c r="C49" s="6" t="s">
        <v>109</v>
      </c>
      <c r="D49" s="6">
        <v>27</v>
      </c>
      <c r="E49" s="7">
        <f t="shared" si="2"/>
        <v>1.35</v>
      </c>
      <c r="F49" s="33">
        <f t="shared" si="6"/>
        <v>1.4</v>
      </c>
      <c r="G49" s="38"/>
      <c r="H49" s="50"/>
      <c r="I49" s="32"/>
      <c r="J49" s="50"/>
      <c r="K49" s="63"/>
      <c r="L49" s="8"/>
      <c r="M49" s="63"/>
      <c r="N49" s="8"/>
      <c r="O49" s="32"/>
      <c r="P49" s="8"/>
      <c r="Q49" s="32" t="s">
        <v>120</v>
      </c>
      <c r="R49" s="8" t="s">
        <v>120</v>
      </c>
      <c r="S49" s="32"/>
      <c r="T49" s="8"/>
      <c r="U49" s="32"/>
      <c r="V49" s="8"/>
      <c r="W49" s="32"/>
      <c r="X49" s="8"/>
      <c r="Y49" s="32"/>
      <c r="Z49" s="8"/>
      <c r="AA49" s="32"/>
      <c r="AB49" s="8"/>
      <c r="AC49" s="32"/>
      <c r="AD49" s="8"/>
      <c r="AE49" s="32"/>
      <c r="AF49" s="8"/>
      <c r="AG49" s="32"/>
      <c r="AH49" s="8"/>
      <c r="AI49" s="32"/>
      <c r="AJ49" s="8"/>
      <c r="AK49" s="32"/>
      <c r="AL49" s="8"/>
      <c r="AM49" s="32"/>
      <c r="AN49" s="8"/>
      <c r="AO49" s="32"/>
      <c r="AP49" s="8"/>
      <c r="AQ49" s="32"/>
      <c r="AR49" s="8"/>
      <c r="AS49" s="32"/>
      <c r="AT49" s="8"/>
    </row>
    <row r="50" spans="1:46" x14ac:dyDescent="0.25">
      <c r="A50" s="66">
        <f t="shared" si="0"/>
        <v>49</v>
      </c>
      <c r="B50" s="6" t="s">
        <v>77</v>
      </c>
      <c r="C50" s="6" t="s">
        <v>106</v>
      </c>
      <c r="D50" s="6">
        <v>10</v>
      </c>
      <c r="E50" s="7">
        <f t="shared" si="2"/>
        <v>0.5</v>
      </c>
      <c r="F50" s="33">
        <f t="shared" si="6"/>
        <v>0.5</v>
      </c>
      <c r="G50" s="38"/>
      <c r="H50" s="50"/>
      <c r="I50" s="32"/>
      <c r="J50" s="50"/>
      <c r="K50" s="63"/>
      <c r="L50" s="8"/>
      <c r="M50" s="63"/>
      <c r="N50" s="8"/>
      <c r="O50" s="32"/>
      <c r="P50" s="8"/>
      <c r="Q50" s="32"/>
      <c r="R50" s="8"/>
      <c r="S50" s="32" t="s">
        <v>120</v>
      </c>
      <c r="T50" s="8" t="s">
        <v>120</v>
      </c>
      <c r="U50" s="32"/>
      <c r="V50" s="8"/>
      <c r="W50" s="32"/>
      <c r="X50" s="8"/>
      <c r="Y50" s="32"/>
      <c r="Z50" s="8"/>
      <c r="AA50" s="32"/>
      <c r="AB50" s="8"/>
      <c r="AC50" s="32"/>
      <c r="AD50" s="8"/>
      <c r="AE50" s="32"/>
      <c r="AF50" s="8"/>
      <c r="AG50" s="32"/>
      <c r="AH50" s="8"/>
      <c r="AI50" s="32"/>
      <c r="AJ50" s="8"/>
      <c r="AK50" s="32"/>
      <c r="AL50" s="8"/>
      <c r="AM50" s="32"/>
      <c r="AN50" s="8"/>
      <c r="AO50" s="32"/>
      <c r="AP50" s="8"/>
      <c r="AQ50" s="32"/>
      <c r="AR50" s="8"/>
      <c r="AS50" s="32"/>
      <c r="AT50" s="8"/>
    </row>
    <row r="51" spans="1:46" x14ac:dyDescent="0.25">
      <c r="A51" s="66">
        <f t="shared" si="0"/>
        <v>50</v>
      </c>
      <c r="B51" s="6" t="s">
        <v>78</v>
      </c>
      <c r="C51" s="6" t="s">
        <v>79</v>
      </c>
      <c r="D51" s="6">
        <v>32</v>
      </c>
      <c r="E51" s="7">
        <f t="shared" si="2"/>
        <v>1.6</v>
      </c>
      <c r="F51" s="33">
        <f t="shared" si="6"/>
        <v>1.6</v>
      </c>
      <c r="G51" s="38"/>
      <c r="H51" s="50"/>
      <c r="I51" s="32"/>
      <c r="J51" s="50"/>
      <c r="K51" s="63" t="s">
        <v>120</v>
      </c>
      <c r="L51" s="8" t="s">
        <v>120</v>
      </c>
      <c r="M51" s="63" t="s">
        <v>120</v>
      </c>
      <c r="N51" s="8" t="s">
        <v>120</v>
      </c>
      <c r="O51" s="32" t="s">
        <v>120</v>
      </c>
      <c r="P51" s="8" t="s">
        <v>120</v>
      </c>
      <c r="Q51" s="32"/>
      <c r="R51" s="8"/>
      <c r="S51" s="32"/>
      <c r="T51" s="8"/>
      <c r="U51" s="32"/>
      <c r="V51" s="8"/>
      <c r="W51" s="32"/>
      <c r="X51" s="8"/>
      <c r="Y51" s="32"/>
      <c r="Z51" s="8"/>
      <c r="AA51" s="32"/>
      <c r="AB51" s="8"/>
      <c r="AC51" s="32"/>
      <c r="AD51" s="8"/>
      <c r="AE51" s="32"/>
      <c r="AF51" s="8"/>
      <c r="AG51" s="32"/>
      <c r="AH51" s="8"/>
      <c r="AI51" s="32"/>
      <c r="AJ51" s="8"/>
      <c r="AK51" s="32"/>
      <c r="AL51" s="8"/>
      <c r="AM51" s="32"/>
      <c r="AN51" s="8"/>
      <c r="AO51" s="32"/>
      <c r="AP51" s="8"/>
      <c r="AQ51" s="32"/>
      <c r="AR51" s="8"/>
      <c r="AS51" s="32"/>
      <c r="AT51" s="8"/>
    </row>
    <row r="52" spans="1:46" x14ac:dyDescent="0.25">
      <c r="A52" s="66">
        <f t="shared" si="0"/>
        <v>51</v>
      </c>
      <c r="B52" s="6" t="s">
        <v>80</v>
      </c>
      <c r="C52" s="6" t="s">
        <v>96</v>
      </c>
      <c r="D52" s="6">
        <v>4</v>
      </c>
      <c r="E52" s="7">
        <f t="shared" si="2"/>
        <v>0.2</v>
      </c>
      <c r="F52" s="33">
        <f t="shared" si="6"/>
        <v>0.2</v>
      </c>
      <c r="G52" s="38"/>
      <c r="H52" s="50"/>
      <c r="I52" s="32"/>
      <c r="J52" s="50"/>
      <c r="K52" s="63"/>
      <c r="L52" s="8"/>
      <c r="M52" s="63"/>
      <c r="N52" s="8"/>
      <c r="O52" s="32"/>
      <c r="P52" s="8"/>
      <c r="Q52" s="32"/>
      <c r="R52" s="8"/>
      <c r="S52" s="32"/>
      <c r="T52" s="8"/>
      <c r="U52" s="32"/>
      <c r="V52" s="8"/>
      <c r="W52" s="32"/>
      <c r="X52" s="8"/>
      <c r="Y52" s="32"/>
      <c r="Z52" s="8"/>
      <c r="AA52" s="32"/>
      <c r="AB52" s="8"/>
      <c r="AC52" s="32" t="s">
        <v>119</v>
      </c>
      <c r="AD52" s="8" t="s">
        <v>119</v>
      </c>
      <c r="AE52" s="32"/>
      <c r="AF52" s="8"/>
      <c r="AG52" s="32"/>
      <c r="AH52" s="8"/>
      <c r="AI52" s="32"/>
      <c r="AJ52" s="8"/>
      <c r="AK52" s="32"/>
      <c r="AL52" s="8"/>
      <c r="AM52" s="32"/>
      <c r="AN52" s="8"/>
      <c r="AO52" s="32"/>
      <c r="AP52" s="8"/>
      <c r="AQ52" s="32"/>
      <c r="AR52" s="8"/>
      <c r="AS52" s="32"/>
      <c r="AT52" s="8"/>
    </row>
    <row r="53" spans="1:46" x14ac:dyDescent="0.25">
      <c r="A53" s="5">
        <f t="shared" si="0"/>
        <v>52</v>
      </c>
      <c r="B53" s="6" t="s">
        <v>52</v>
      </c>
      <c r="C53" s="6" t="s">
        <v>99</v>
      </c>
      <c r="D53" s="6">
        <v>4</v>
      </c>
      <c r="E53" s="7">
        <f t="shared" si="2"/>
        <v>0.2</v>
      </c>
      <c r="F53" s="33">
        <f t="shared" si="6"/>
        <v>0.2</v>
      </c>
      <c r="G53" s="38"/>
      <c r="H53" s="50"/>
      <c r="I53" s="32"/>
      <c r="J53" s="50"/>
      <c r="K53" s="63"/>
      <c r="L53" s="8"/>
      <c r="M53" s="63"/>
      <c r="N53" s="8"/>
      <c r="O53" s="32"/>
      <c r="P53" s="8"/>
      <c r="Q53" s="32"/>
      <c r="R53" s="8"/>
      <c r="S53" s="32"/>
      <c r="T53" s="8"/>
      <c r="U53" s="32"/>
      <c r="V53" s="8"/>
      <c r="W53" s="32"/>
      <c r="X53" s="8"/>
      <c r="Y53" s="32"/>
      <c r="Z53" s="8"/>
      <c r="AA53" s="32"/>
      <c r="AB53" s="8"/>
      <c r="AC53" s="32"/>
      <c r="AD53" s="8"/>
      <c r="AE53" s="32"/>
      <c r="AF53" s="8" t="s">
        <v>120</v>
      </c>
      <c r="AG53" s="32"/>
      <c r="AH53" s="8"/>
      <c r="AI53" s="32"/>
      <c r="AJ53" s="8"/>
      <c r="AK53" s="32"/>
      <c r="AL53" s="8"/>
      <c r="AM53" s="32"/>
      <c r="AN53" s="8"/>
      <c r="AO53" s="32"/>
      <c r="AP53" s="8"/>
      <c r="AQ53" s="32"/>
      <c r="AR53" s="8"/>
      <c r="AS53" s="32"/>
      <c r="AT53" s="8"/>
    </row>
    <row r="54" spans="1:46" x14ac:dyDescent="0.25">
      <c r="A54" s="5">
        <f t="shared" si="0"/>
        <v>53</v>
      </c>
      <c r="B54" s="6" t="s">
        <v>154</v>
      </c>
      <c r="C54" s="6" t="s">
        <v>92</v>
      </c>
      <c r="D54" s="6">
        <v>8</v>
      </c>
      <c r="E54" s="7">
        <f t="shared" si="2"/>
        <v>0.4</v>
      </c>
      <c r="F54" s="33">
        <f t="shared" si="6"/>
        <v>0.4</v>
      </c>
      <c r="G54" s="38"/>
      <c r="H54" s="50"/>
      <c r="I54" s="32"/>
      <c r="J54" s="50"/>
      <c r="K54" s="32"/>
      <c r="L54" s="8"/>
      <c r="M54" s="32"/>
      <c r="N54" s="8"/>
      <c r="O54" s="32"/>
      <c r="P54" s="8"/>
      <c r="Q54" s="32"/>
      <c r="R54" s="8"/>
      <c r="S54" s="32"/>
      <c r="T54" s="8"/>
      <c r="U54" s="32"/>
      <c r="V54" s="8"/>
      <c r="W54" s="32"/>
      <c r="X54" s="8"/>
      <c r="Y54" s="32"/>
      <c r="Z54" s="8"/>
      <c r="AA54" s="32"/>
      <c r="AB54" s="8"/>
      <c r="AC54" s="32"/>
      <c r="AD54" s="8"/>
      <c r="AE54" s="32"/>
      <c r="AF54" s="8"/>
      <c r="AG54" s="32"/>
      <c r="AH54" s="8" t="s">
        <v>120</v>
      </c>
      <c r="AI54" s="32"/>
      <c r="AJ54" s="8"/>
      <c r="AK54" s="32"/>
      <c r="AL54" s="8"/>
      <c r="AM54" s="32"/>
      <c r="AN54" s="8"/>
      <c r="AO54" s="32"/>
      <c r="AP54" s="8"/>
      <c r="AQ54" s="32"/>
      <c r="AR54" s="8"/>
      <c r="AS54" s="32"/>
      <c r="AT54" s="8"/>
    </row>
    <row r="55" spans="1:46" x14ac:dyDescent="0.25">
      <c r="A55" s="5">
        <f t="shared" si="0"/>
        <v>54</v>
      </c>
      <c r="B55" s="6" t="s">
        <v>180</v>
      </c>
      <c r="C55" s="6" t="s">
        <v>174</v>
      </c>
      <c r="D55" s="6">
        <v>1</v>
      </c>
      <c r="E55" s="7">
        <f t="shared" si="2"/>
        <v>0.05</v>
      </c>
      <c r="F55" s="33">
        <f t="shared" si="6"/>
        <v>0.1</v>
      </c>
      <c r="G55" s="38"/>
      <c r="H55" s="50"/>
      <c r="I55" s="32"/>
      <c r="J55" s="50"/>
      <c r="K55" s="32"/>
      <c r="L55" s="8"/>
      <c r="M55" s="32"/>
      <c r="N55" s="8"/>
      <c r="O55" s="32"/>
      <c r="P55" s="8"/>
      <c r="Q55" s="32"/>
      <c r="R55" s="8"/>
      <c r="S55" s="32" t="s">
        <v>120</v>
      </c>
      <c r="T55" s="8"/>
      <c r="U55" s="32"/>
      <c r="V55" s="8"/>
      <c r="W55" s="32"/>
      <c r="X55" s="8"/>
      <c r="Y55" s="32"/>
      <c r="Z55" s="8"/>
      <c r="AA55" s="32"/>
      <c r="AB55" s="8"/>
      <c r="AC55" s="32"/>
      <c r="AD55" s="8"/>
      <c r="AE55" s="32"/>
      <c r="AF55" s="8"/>
      <c r="AG55" s="32"/>
      <c r="AH55" s="8"/>
      <c r="AI55" s="32"/>
      <c r="AJ55" s="8"/>
      <c r="AK55" s="32"/>
      <c r="AL55" s="8"/>
      <c r="AM55" s="32"/>
      <c r="AN55" s="8"/>
      <c r="AO55" s="32"/>
      <c r="AP55" s="8"/>
      <c r="AQ55" s="32"/>
      <c r="AR55" s="8"/>
      <c r="AS55" s="32"/>
      <c r="AT55" s="8"/>
    </row>
    <row r="56" spans="1:46" x14ac:dyDescent="0.25">
      <c r="A56" s="5">
        <f t="shared" si="0"/>
        <v>55</v>
      </c>
      <c r="B56" s="6" t="s">
        <v>81</v>
      </c>
      <c r="C56" s="6" t="s">
        <v>114</v>
      </c>
      <c r="D56" s="6">
        <v>12</v>
      </c>
      <c r="E56" s="7">
        <f t="shared" si="2"/>
        <v>0.60000000000000009</v>
      </c>
      <c r="F56" s="33">
        <f t="shared" si="6"/>
        <v>0.6</v>
      </c>
      <c r="G56" s="38"/>
      <c r="H56" s="50"/>
      <c r="I56" s="32"/>
      <c r="J56" s="50"/>
      <c r="K56" s="32"/>
      <c r="L56" s="8"/>
      <c r="M56" s="32"/>
      <c r="N56" s="8"/>
      <c r="O56" s="32"/>
      <c r="P56" s="8"/>
      <c r="Q56" s="32"/>
      <c r="R56" s="8"/>
      <c r="S56" s="32"/>
      <c r="T56" s="8"/>
      <c r="U56" s="32"/>
      <c r="V56" s="8"/>
      <c r="W56" s="32"/>
      <c r="X56" s="8"/>
      <c r="Y56" s="32"/>
      <c r="Z56" s="8"/>
      <c r="AA56" s="32"/>
      <c r="AB56" s="8"/>
      <c r="AC56" s="32"/>
      <c r="AD56" s="8"/>
      <c r="AE56" s="32"/>
      <c r="AF56" s="8"/>
      <c r="AG56" s="32"/>
      <c r="AH56" s="8" t="s">
        <v>119</v>
      </c>
      <c r="AI56" s="32"/>
      <c r="AJ56" s="8"/>
      <c r="AK56" s="32"/>
      <c r="AL56" s="8"/>
      <c r="AM56" s="32"/>
      <c r="AN56" s="8"/>
      <c r="AO56" s="32"/>
      <c r="AP56" s="8"/>
      <c r="AQ56" s="32"/>
      <c r="AR56" s="8"/>
      <c r="AS56" s="32"/>
      <c r="AT56" s="8"/>
    </row>
    <row r="57" spans="1:46" x14ac:dyDescent="0.25">
      <c r="A57" s="5">
        <f t="shared" si="0"/>
        <v>56</v>
      </c>
      <c r="B57" s="6" t="s">
        <v>82</v>
      </c>
      <c r="C57" s="6" t="s">
        <v>115</v>
      </c>
      <c r="D57" s="6">
        <v>4</v>
      </c>
      <c r="E57" s="7">
        <f t="shared" si="2"/>
        <v>0.2</v>
      </c>
      <c r="F57" s="33">
        <f t="shared" si="6"/>
        <v>0.2</v>
      </c>
      <c r="G57" s="38"/>
      <c r="H57" s="50"/>
      <c r="I57" s="32"/>
      <c r="J57" s="50"/>
      <c r="K57" s="32"/>
      <c r="L57" s="8"/>
      <c r="M57" s="32"/>
      <c r="N57" s="8"/>
      <c r="O57" s="32"/>
      <c r="P57" s="8"/>
      <c r="Q57" s="32"/>
      <c r="R57" s="8"/>
      <c r="S57" s="32"/>
      <c r="T57" s="8"/>
      <c r="U57" s="32"/>
      <c r="V57" s="8"/>
      <c r="W57" s="32"/>
      <c r="X57" s="8"/>
      <c r="Y57" s="32"/>
      <c r="Z57" s="8"/>
      <c r="AA57" s="32"/>
      <c r="AB57" s="8"/>
      <c r="AC57" s="32"/>
      <c r="AD57" s="8"/>
      <c r="AE57" s="32" t="s">
        <v>119</v>
      </c>
      <c r="AF57" s="8"/>
      <c r="AG57" s="32" t="s">
        <v>119</v>
      </c>
      <c r="AH57" s="8"/>
      <c r="AI57" s="32"/>
      <c r="AJ57" s="8"/>
      <c r="AK57" s="32"/>
      <c r="AL57" s="8"/>
      <c r="AM57" s="32"/>
      <c r="AN57" s="8"/>
      <c r="AO57" s="32"/>
      <c r="AP57" s="8"/>
      <c r="AQ57" s="32"/>
      <c r="AR57" s="8"/>
      <c r="AS57" s="32"/>
      <c r="AT57" s="8"/>
    </row>
    <row r="58" spans="1:46" x14ac:dyDescent="0.25">
      <c r="A58" s="5">
        <f t="shared" si="0"/>
        <v>57</v>
      </c>
      <c r="B58" s="6" t="s">
        <v>83</v>
      </c>
      <c r="C58" s="6" t="s">
        <v>115</v>
      </c>
      <c r="D58" s="6">
        <v>5</v>
      </c>
      <c r="E58" s="7">
        <f t="shared" si="2"/>
        <v>0.25</v>
      </c>
      <c r="F58" s="33">
        <f t="shared" si="6"/>
        <v>0.3</v>
      </c>
      <c r="G58" s="38"/>
      <c r="H58" s="50"/>
      <c r="I58" s="32"/>
      <c r="J58" s="50"/>
      <c r="K58" s="32"/>
      <c r="L58" s="8"/>
      <c r="M58" s="32"/>
      <c r="N58" s="8"/>
      <c r="O58" s="32"/>
      <c r="P58" s="8"/>
      <c r="Q58" s="32"/>
      <c r="R58" s="8"/>
      <c r="S58" s="32"/>
      <c r="T58" s="8"/>
      <c r="U58" s="32"/>
      <c r="V58" s="8"/>
      <c r="W58" s="32"/>
      <c r="X58" s="8"/>
      <c r="Y58" s="32"/>
      <c r="Z58" s="8"/>
      <c r="AA58" s="32"/>
      <c r="AB58" s="8" t="s">
        <v>119</v>
      </c>
      <c r="AC58" s="32"/>
      <c r="AD58" s="8" t="s">
        <v>119</v>
      </c>
      <c r="AE58" s="32"/>
      <c r="AF58" s="8"/>
      <c r="AG58" s="32"/>
      <c r="AH58" s="8"/>
      <c r="AI58" s="32"/>
      <c r="AJ58" s="8"/>
      <c r="AK58" s="32"/>
      <c r="AL58" s="8"/>
      <c r="AM58" s="32"/>
      <c r="AN58" s="8"/>
      <c r="AO58" s="32"/>
      <c r="AP58" s="8"/>
      <c r="AQ58" s="32"/>
      <c r="AR58" s="8"/>
      <c r="AS58" s="32"/>
      <c r="AT58" s="8"/>
    </row>
    <row r="59" spans="1:46" x14ac:dyDescent="0.25">
      <c r="A59" s="5">
        <f t="shared" si="0"/>
        <v>58</v>
      </c>
      <c r="B59" s="6" t="s">
        <v>84</v>
      </c>
      <c r="C59" s="6" t="s">
        <v>95</v>
      </c>
      <c r="D59" s="6">
        <v>17</v>
      </c>
      <c r="E59" s="7">
        <f t="shared" si="2"/>
        <v>0.85000000000000009</v>
      </c>
      <c r="F59" s="33">
        <f t="shared" si="6"/>
        <v>0.9</v>
      </c>
      <c r="G59" s="38"/>
      <c r="H59" s="50"/>
      <c r="I59" s="32"/>
      <c r="J59" s="50"/>
      <c r="K59" s="32"/>
      <c r="L59" s="8"/>
      <c r="M59" s="32"/>
      <c r="N59" s="8"/>
      <c r="O59" s="32"/>
      <c r="P59" s="8"/>
      <c r="Q59" s="32"/>
      <c r="R59" s="8"/>
      <c r="S59" s="32"/>
      <c r="T59" s="8"/>
      <c r="U59" s="32"/>
      <c r="V59" s="8"/>
      <c r="W59" s="32"/>
      <c r="X59" s="8"/>
      <c r="Y59" s="32"/>
      <c r="Z59" s="8"/>
      <c r="AA59" s="32" t="s">
        <v>119</v>
      </c>
      <c r="AB59" s="8"/>
      <c r="AC59" s="32"/>
      <c r="AD59" s="8"/>
      <c r="AE59" s="32" t="s">
        <v>119</v>
      </c>
      <c r="AF59" s="8"/>
      <c r="AG59" s="32"/>
      <c r="AH59" s="8"/>
      <c r="AI59" s="32"/>
      <c r="AJ59" s="8"/>
      <c r="AK59" s="32"/>
      <c r="AL59" s="8"/>
      <c r="AM59" s="32"/>
      <c r="AN59" s="8"/>
      <c r="AO59" s="32"/>
      <c r="AP59" s="8"/>
      <c r="AQ59" s="32"/>
      <c r="AR59" s="8"/>
      <c r="AS59" s="32"/>
      <c r="AT59" s="8"/>
    </row>
    <row r="60" spans="1:46" x14ac:dyDescent="0.25">
      <c r="A60" s="5">
        <f t="shared" si="0"/>
        <v>59</v>
      </c>
      <c r="B60" s="6" t="s">
        <v>194</v>
      </c>
      <c r="C60" s="6" t="s">
        <v>116</v>
      </c>
      <c r="D60" s="6">
        <v>133</v>
      </c>
      <c r="E60" s="7">
        <f t="shared" si="2"/>
        <v>6.65</v>
      </c>
      <c r="F60" s="33">
        <f t="shared" si="6"/>
        <v>6.7</v>
      </c>
      <c r="G60" s="38"/>
      <c r="H60" s="50"/>
      <c r="I60" s="32"/>
      <c r="J60" s="50"/>
      <c r="K60" s="32"/>
      <c r="L60" s="8"/>
      <c r="M60" s="32" t="s">
        <v>119</v>
      </c>
      <c r="N60" s="8" t="s">
        <v>119</v>
      </c>
      <c r="O60" s="32" t="s">
        <v>119</v>
      </c>
      <c r="P60" s="8" t="s">
        <v>120</v>
      </c>
      <c r="Q60" s="32" t="s">
        <v>120</v>
      </c>
      <c r="R60" s="8" t="s">
        <v>120</v>
      </c>
      <c r="S60" s="32" t="s">
        <v>120</v>
      </c>
      <c r="T60" s="8" t="s">
        <v>120</v>
      </c>
      <c r="U60" s="32" t="s">
        <v>120</v>
      </c>
      <c r="V60" s="8" t="s">
        <v>120</v>
      </c>
      <c r="W60" s="32" t="s">
        <v>120</v>
      </c>
      <c r="X60" s="8" t="s">
        <v>120</v>
      </c>
      <c r="Y60" s="32" t="s">
        <v>120</v>
      </c>
      <c r="Z60" s="8" t="s">
        <v>120</v>
      </c>
      <c r="AA60" s="32" t="s">
        <v>120</v>
      </c>
      <c r="AB60" s="8" t="s">
        <v>120</v>
      </c>
      <c r="AC60" s="32" t="s">
        <v>120</v>
      </c>
      <c r="AD60" s="8" t="s">
        <v>120</v>
      </c>
      <c r="AE60" s="32" t="s">
        <v>119</v>
      </c>
      <c r="AF60" s="8"/>
      <c r="AG60" s="32"/>
      <c r="AH60" s="8"/>
      <c r="AI60" s="32"/>
      <c r="AJ60" s="8"/>
      <c r="AK60" s="32"/>
      <c r="AL60" s="8"/>
      <c r="AM60" s="32"/>
      <c r="AN60" s="8"/>
      <c r="AO60" s="32"/>
      <c r="AP60" s="8"/>
      <c r="AQ60" s="32"/>
      <c r="AR60" s="8"/>
      <c r="AS60" s="32"/>
      <c r="AT60" s="8"/>
    </row>
    <row r="61" spans="1:46" x14ac:dyDescent="0.25">
      <c r="A61" s="5">
        <f t="shared" si="0"/>
        <v>60</v>
      </c>
      <c r="B61" s="6" t="s">
        <v>156</v>
      </c>
      <c r="C61" s="6" t="s">
        <v>116</v>
      </c>
      <c r="D61" s="6">
        <v>109</v>
      </c>
      <c r="E61" s="7">
        <f t="shared" si="2"/>
        <v>5.45</v>
      </c>
      <c r="F61" s="33">
        <f t="shared" si="6"/>
        <v>5.5</v>
      </c>
      <c r="G61" s="38"/>
      <c r="H61" s="50"/>
      <c r="I61" s="32"/>
      <c r="J61" s="50"/>
      <c r="K61" s="32"/>
      <c r="L61" s="8"/>
      <c r="M61" s="32" t="s">
        <v>119</v>
      </c>
      <c r="N61" s="8" t="s">
        <v>119</v>
      </c>
      <c r="O61" s="32" t="s">
        <v>120</v>
      </c>
      <c r="P61" s="8" t="s">
        <v>120</v>
      </c>
      <c r="Q61" s="32" t="s">
        <v>120</v>
      </c>
      <c r="R61" s="8" t="s">
        <v>120</v>
      </c>
      <c r="S61" s="32" t="s">
        <v>120</v>
      </c>
      <c r="T61" s="8" t="s">
        <v>120</v>
      </c>
      <c r="U61" s="32" t="s">
        <v>120</v>
      </c>
      <c r="V61" s="8" t="s">
        <v>120</v>
      </c>
      <c r="W61" s="32" t="s">
        <v>120</v>
      </c>
      <c r="X61" s="8" t="s">
        <v>120</v>
      </c>
      <c r="Y61" s="32" t="s">
        <v>120</v>
      </c>
      <c r="Z61" s="8" t="s">
        <v>120</v>
      </c>
      <c r="AA61" s="32" t="s">
        <v>120</v>
      </c>
      <c r="AB61" s="8" t="s">
        <v>119</v>
      </c>
      <c r="AC61" s="32" t="s">
        <v>119</v>
      </c>
      <c r="AD61" s="8" t="s">
        <v>119</v>
      </c>
      <c r="AE61" s="32" t="s">
        <v>119</v>
      </c>
      <c r="AF61" s="8"/>
      <c r="AG61" s="32"/>
      <c r="AH61" s="8"/>
      <c r="AI61" s="32"/>
      <c r="AJ61" s="8"/>
      <c r="AK61" s="32"/>
      <c r="AL61" s="8"/>
      <c r="AM61" s="32"/>
      <c r="AN61" s="8"/>
      <c r="AO61" s="32"/>
      <c r="AP61" s="8"/>
      <c r="AQ61" s="32"/>
      <c r="AR61" s="8"/>
      <c r="AS61" s="32"/>
      <c r="AT61" s="8"/>
    </row>
    <row r="62" spans="1:46" x14ac:dyDescent="0.25">
      <c r="A62" s="5">
        <f t="shared" si="0"/>
        <v>61</v>
      </c>
      <c r="B62" s="6" t="s">
        <v>157</v>
      </c>
      <c r="C62" s="6" t="s">
        <v>170</v>
      </c>
      <c r="D62" s="6">
        <v>115</v>
      </c>
      <c r="E62" s="7">
        <f t="shared" si="2"/>
        <v>5.75</v>
      </c>
      <c r="F62" s="33">
        <f>ROUND(E62,1)</f>
        <v>5.8</v>
      </c>
      <c r="G62" s="38"/>
      <c r="H62" s="50"/>
      <c r="I62" s="32"/>
      <c r="J62" s="50"/>
      <c r="K62" s="32"/>
      <c r="L62" s="8"/>
      <c r="M62" s="32" t="s">
        <v>120</v>
      </c>
      <c r="N62" s="8" t="s">
        <v>120</v>
      </c>
      <c r="O62" s="32" t="s">
        <v>120</v>
      </c>
      <c r="P62" s="8" t="s">
        <v>120</v>
      </c>
      <c r="Q62" s="32" t="s">
        <v>120</v>
      </c>
      <c r="R62" s="8" t="s">
        <v>120</v>
      </c>
      <c r="S62" s="32" t="s">
        <v>120</v>
      </c>
      <c r="T62" s="8" t="s">
        <v>120</v>
      </c>
      <c r="U62" s="32"/>
      <c r="V62" s="8"/>
      <c r="W62" s="32" t="s">
        <v>119</v>
      </c>
      <c r="X62" s="8" t="s">
        <v>119</v>
      </c>
      <c r="Y62" s="32"/>
      <c r="Z62" s="8"/>
      <c r="AA62" s="32" t="s">
        <v>119</v>
      </c>
      <c r="AB62" s="8" t="s">
        <v>119</v>
      </c>
      <c r="AC62" s="32"/>
      <c r="AD62" s="8"/>
      <c r="AE62" s="32" t="s">
        <v>120</v>
      </c>
      <c r="AF62" s="8" t="s">
        <v>120</v>
      </c>
      <c r="AG62" s="32"/>
      <c r="AH62" s="8"/>
      <c r="AI62" s="32"/>
      <c r="AJ62" s="8"/>
      <c r="AK62" s="32"/>
      <c r="AL62" s="8"/>
      <c r="AM62" s="32"/>
      <c r="AN62" s="8"/>
      <c r="AO62" s="32"/>
      <c r="AP62" s="8"/>
      <c r="AQ62" s="32"/>
      <c r="AR62" s="8"/>
      <c r="AS62" s="32"/>
      <c r="AT62" s="8"/>
    </row>
    <row r="63" spans="1:46" x14ac:dyDescent="0.25">
      <c r="A63" s="5">
        <f t="shared" si="0"/>
        <v>62</v>
      </c>
      <c r="B63" s="6" t="s">
        <v>158</v>
      </c>
      <c r="C63" s="6" t="s">
        <v>170</v>
      </c>
      <c r="D63" s="6">
        <v>79</v>
      </c>
      <c r="E63" s="7">
        <f t="shared" si="2"/>
        <v>3.95</v>
      </c>
      <c r="F63" s="33">
        <f>ROUND(E63,1)</f>
        <v>4</v>
      </c>
      <c r="G63" s="38"/>
      <c r="H63" s="50"/>
      <c r="I63" s="32"/>
      <c r="J63" s="50"/>
      <c r="K63" s="32"/>
      <c r="L63" s="8"/>
      <c r="M63" s="32" t="s">
        <v>120</v>
      </c>
      <c r="N63" s="8" t="s">
        <v>120</v>
      </c>
      <c r="O63" s="32" t="s">
        <v>120</v>
      </c>
      <c r="P63" s="8" t="s">
        <v>120</v>
      </c>
      <c r="Q63" s="32" t="s">
        <v>120</v>
      </c>
      <c r="R63" s="8" t="s">
        <v>120</v>
      </c>
      <c r="S63" s="32" t="s">
        <v>120</v>
      </c>
      <c r="T63" s="8"/>
      <c r="U63" s="32"/>
      <c r="V63" s="8"/>
      <c r="W63" s="32"/>
      <c r="X63" s="8"/>
      <c r="Y63" s="32"/>
      <c r="Z63" s="8" t="s">
        <v>119</v>
      </c>
      <c r="AA63" s="32" t="s">
        <v>120</v>
      </c>
      <c r="AB63" s="8"/>
      <c r="AC63" s="32"/>
      <c r="AD63" s="8" t="s">
        <v>120</v>
      </c>
      <c r="AE63" s="32" t="s">
        <v>120</v>
      </c>
      <c r="AF63" s="8"/>
      <c r="AG63" s="32"/>
      <c r="AH63" s="8"/>
      <c r="AI63" s="32"/>
      <c r="AJ63" s="8"/>
      <c r="AK63" s="32"/>
      <c r="AL63" s="8"/>
      <c r="AM63" s="32"/>
      <c r="AN63" s="8"/>
      <c r="AO63" s="32"/>
      <c r="AP63" s="8"/>
      <c r="AQ63" s="32"/>
      <c r="AR63" s="8"/>
      <c r="AS63" s="32"/>
      <c r="AT63" s="8"/>
    </row>
    <row r="64" spans="1:46" x14ac:dyDescent="0.25">
      <c r="A64" s="5">
        <f t="shared" si="0"/>
        <v>63</v>
      </c>
      <c r="B64" s="6" t="s">
        <v>159</v>
      </c>
      <c r="C64" s="6" t="s">
        <v>170</v>
      </c>
      <c r="D64" s="6">
        <v>58</v>
      </c>
      <c r="E64" s="7">
        <f t="shared" si="2"/>
        <v>2.9000000000000004</v>
      </c>
      <c r="F64" s="33">
        <f>ROUND(E64,1)</f>
        <v>2.9</v>
      </c>
      <c r="G64" s="38"/>
      <c r="H64" s="50"/>
      <c r="I64" s="32"/>
      <c r="J64" s="50"/>
      <c r="K64" s="32"/>
      <c r="L64" s="8"/>
      <c r="M64" s="32" t="s">
        <v>120</v>
      </c>
      <c r="N64" s="8" t="s">
        <v>120</v>
      </c>
      <c r="O64" s="32" t="s">
        <v>120</v>
      </c>
      <c r="P64" s="8" t="s">
        <v>120</v>
      </c>
      <c r="Q64" s="32" t="s">
        <v>119</v>
      </c>
      <c r="R64" s="8" t="s">
        <v>120</v>
      </c>
      <c r="S64" s="32" t="s">
        <v>119</v>
      </c>
      <c r="T64" s="8"/>
      <c r="U64" s="32"/>
      <c r="V64" s="8"/>
      <c r="W64" s="32"/>
      <c r="X64" s="8"/>
      <c r="Y64" s="32"/>
      <c r="Z64" s="8" t="s">
        <v>120</v>
      </c>
      <c r="AA64" s="32"/>
      <c r="AB64" s="8"/>
      <c r="AC64" s="32" t="s">
        <v>120</v>
      </c>
      <c r="AD64" s="8" t="s">
        <v>120</v>
      </c>
      <c r="AE64" s="32"/>
      <c r="AF64" s="8"/>
      <c r="AG64" s="32"/>
      <c r="AH64" s="8"/>
      <c r="AI64" s="32"/>
      <c r="AJ64" s="8"/>
      <c r="AK64" s="32"/>
      <c r="AL64" s="8"/>
      <c r="AM64" s="32"/>
      <c r="AN64" s="8"/>
      <c r="AO64" s="32"/>
      <c r="AP64" s="8"/>
      <c r="AQ64" s="32"/>
      <c r="AR64" s="8"/>
      <c r="AS64" s="32"/>
      <c r="AT64" s="8"/>
    </row>
    <row r="65" spans="1:46" x14ac:dyDescent="0.25">
      <c r="A65" s="5">
        <f t="shared" si="0"/>
        <v>64</v>
      </c>
      <c r="B65" s="6" t="s">
        <v>86</v>
      </c>
      <c r="C65" s="6" t="s">
        <v>117</v>
      </c>
      <c r="D65" s="6">
        <v>35</v>
      </c>
      <c r="E65" s="7">
        <f t="shared" si="2"/>
        <v>1.75</v>
      </c>
      <c r="F65" s="33">
        <f t="shared" ref="F65" si="7">ROUND(E65,1)</f>
        <v>1.8</v>
      </c>
      <c r="G65" s="38"/>
      <c r="H65" s="50"/>
      <c r="I65" s="32"/>
      <c r="J65" s="50"/>
      <c r="K65" s="32"/>
      <c r="L65" s="8"/>
      <c r="M65" s="32"/>
      <c r="N65" s="8"/>
      <c r="O65" s="32"/>
      <c r="P65" s="8"/>
      <c r="Q65" s="32"/>
      <c r="R65" s="8"/>
      <c r="S65" s="32"/>
      <c r="T65" s="8"/>
      <c r="U65" s="32"/>
      <c r="V65" s="8"/>
      <c r="W65" s="32"/>
      <c r="X65" s="8"/>
      <c r="Y65" s="32"/>
      <c r="Z65" s="8"/>
      <c r="AA65" s="32" t="s">
        <v>119</v>
      </c>
      <c r="AB65" s="8" t="s">
        <v>120</v>
      </c>
      <c r="AC65" s="32"/>
      <c r="AD65" s="8"/>
      <c r="AE65" s="32"/>
      <c r="AF65" s="8" t="s">
        <v>120</v>
      </c>
      <c r="AG65" s="32"/>
      <c r="AH65" s="8" t="s">
        <v>120</v>
      </c>
      <c r="AI65" s="32"/>
      <c r="AJ65" s="8"/>
      <c r="AK65" s="32"/>
      <c r="AL65" s="8"/>
      <c r="AM65" s="32"/>
      <c r="AN65" s="8"/>
      <c r="AO65" s="32"/>
      <c r="AP65" s="8" t="s">
        <v>119</v>
      </c>
      <c r="AQ65" s="32"/>
      <c r="AR65" s="8"/>
      <c r="AS65" s="32"/>
      <c r="AT65" s="8"/>
    </row>
    <row r="66" spans="1:46" x14ac:dyDescent="0.25">
      <c r="A66" s="67">
        <f t="shared" si="0"/>
        <v>65</v>
      </c>
      <c r="B66" s="6" t="s">
        <v>89</v>
      </c>
      <c r="C66" s="6" t="s">
        <v>94</v>
      </c>
      <c r="D66" s="6">
        <v>22</v>
      </c>
      <c r="E66" s="7">
        <f t="shared" si="2"/>
        <v>1.1000000000000001</v>
      </c>
      <c r="F66" s="33">
        <f>ROUND(E66,1)</f>
        <v>1.1000000000000001</v>
      </c>
      <c r="G66" s="38"/>
      <c r="H66" s="50"/>
      <c r="I66" s="32"/>
      <c r="J66" s="50"/>
      <c r="K66" s="32"/>
      <c r="L66" s="8"/>
      <c r="M66" s="32"/>
      <c r="N66" s="8"/>
      <c r="O66" s="32"/>
      <c r="P66" s="8"/>
      <c r="Q66" s="32"/>
      <c r="R66" s="8"/>
      <c r="S66" s="32"/>
      <c r="T66" s="8"/>
      <c r="U66" s="32"/>
      <c r="V66" s="8"/>
      <c r="W66" s="32"/>
      <c r="X66" s="8"/>
      <c r="Y66" s="32"/>
      <c r="Z66" s="8"/>
      <c r="AA66" s="32"/>
      <c r="AB66" s="8" t="s">
        <v>120</v>
      </c>
      <c r="AC66" s="32"/>
      <c r="AD66" s="8" t="s">
        <v>120</v>
      </c>
      <c r="AE66" s="32"/>
      <c r="AF66" s="8"/>
      <c r="AG66" s="32"/>
      <c r="AH66" s="8"/>
      <c r="AI66" s="32"/>
      <c r="AJ66" s="8"/>
      <c r="AK66" s="32"/>
      <c r="AL66" s="8"/>
      <c r="AM66" s="32"/>
      <c r="AN66" s="8"/>
      <c r="AO66" s="32"/>
      <c r="AP66" s="8"/>
      <c r="AQ66" s="32"/>
      <c r="AR66" s="8"/>
      <c r="AS66" s="32"/>
      <c r="AT66" s="8"/>
    </row>
    <row r="67" spans="1:46" x14ac:dyDescent="0.25">
      <c r="A67" s="67">
        <f t="shared" si="0"/>
        <v>66</v>
      </c>
      <c r="B67" s="6" t="s">
        <v>161</v>
      </c>
      <c r="C67" s="6" t="s">
        <v>94</v>
      </c>
      <c r="D67" s="6">
        <v>103</v>
      </c>
      <c r="E67" s="7">
        <f t="shared" si="2"/>
        <v>5.15</v>
      </c>
      <c r="F67" s="33">
        <f>ROUND(E67,1)</f>
        <v>5.2</v>
      </c>
      <c r="G67" s="38"/>
      <c r="H67" s="50"/>
      <c r="I67" s="32"/>
      <c r="J67" s="50"/>
      <c r="K67" s="32"/>
      <c r="L67" s="8"/>
      <c r="M67" s="32"/>
      <c r="N67" s="8"/>
      <c r="O67" s="32"/>
      <c r="P67" s="8"/>
      <c r="Q67" s="32"/>
      <c r="R67" s="8"/>
      <c r="S67" s="32"/>
      <c r="T67" s="8"/>
      <c r="U67" s="32"/>
      <c r="V67" s="8"/>
      <c r="W67" s="32"/>
      <c r="X67" s="8"/>
      <c r="Y67" s="32"/>
      <c r="Z67" s="8"/>
      <c r="AA67" s="32"/>
      <c r="AB67" s="8" t="s">
        <v>120</v>
      </c>
      <c r="AC67" s="32" t="s">
        <v>120</v>
      </c>
      <c r="AD67" s="8" t="s">
        <v>120</v>
      </c>
      <c r="AE67" s="32" t="s">
        <v>120</v>
      </c>
      <c r="AF67" s="8" t="s">
        <v>120</v>
      </c>
      <c r="AG67" s="32"/>
      <c r="AH67" s="8"/>
      <c r="AI67" s="32"/>
      <c r="AJ67" s="8"/>
      <c r="AK67" s="32"/>
      <c r="AL67" s="8"/>
      <c r="AM67" s="32"/>
      <c r="AN67" s="8"/>
      <c r="AO67" s="32"/>
      <c r="AP67" s="8"/>
      <c r="AQ67" s="32"/>
      <c r="AR67" s="8"/>
      <c r="AS67" s="32"/>
      <c r="AT67" s="8"/>
    </row>
    <row r="68" spans="1:46" x14ac:dyDescent="0.25">
      <c r="A68" s="5">
        <f t="shared" ref="A68:A71" si="8">A67+1</f>
        <v>67</v>
      </c>
      <c r="B68" s="6" t="s">
        <v>87</v>
      </c>
      <c r="C68" s="6" t="s">
        <v>99</v>
      </c>
      <c r="D68" s="6">
        <v>140</v>
      </c>
      <c r="E68" s="7">
        <f t="shared" si="2"/>
        <v>7</v>
      </c>
      <c r="F68" s="33">
        <f t="shared" ref="F68:F69" si="9">ROUND(E68,1)</f>
        <v>7</v>
      </c>
      <c r="G68" s="38"/>
      <c r="H68" s="50" t="s">
        <v>120</v>
      </c>
      <c r="I68" s="32"/>
      <c r="J68" s="50"/>
      <c r="K68" s="32"/>
      <c r="L68" s="8"/>
      <c r="M68" s="32" t="s">
        <v>120</v>
      </c>
      <c r="N68" s="8"/>
      <c r="O68" s="32"/>
      <c r="P68" s="8"/>
      <c r="Q68" s="32"/>
      <c r="R68" s="8"/>
      <c r="S68" s="32" t="s">
        <v>119</v>
      </c>
      <c r="T68" s="8"/>
      <c r="U68" s="32"/>
      <c r="V68" s="8"/>
      <c r="W68" s="32"/>
      <c r="X68" s="8"/>
      <c r="Y68" s="32"/>
      <c r="Z68" s="8"/>
      <c r="AA68" s="32" t="s">
        <v>119</v>
      </c>
      <c r="AB68" s="8"/>
      <c r="AC68" s="32"/>
      <c r="AD68" s="8"/>
      <c r="AE68" s="32"/>
      <c r="AF68" s="8"/>
      <c r="AG68" s="32"/>
      <c r="AH68" s="8"/>
      <c r="AI68" s="32"/>
      <c r="AJ68" s="8"/>
      <c r="AK68" s="32"/>
      <c r="AL68" s="8"/>
      <c r="AM68" s="32"/>
      <c r="AN68" s="8"/>
      <c r="AO68" s="32"/>
      <c r="AP68" s="8"/>
      <c r="AQ68" s="32" t="s">
        <v>119</v>
      </c>
      <c r="AR68" s="8"/>
      <c r="AS68" s="32" t="s">
        <v>119</v>
      </c>
      <c r="AT68" s="8" t="s">
        <v>119</v>
      </c>
    </row>
    <row r="69" spans="1:46" ht="15" customHeight="1" x14ac:dyDescent="0.25">
      <c r="A69" s="67">
        <f t="shared" si="8"/>
        <v>68</v>
      </c>
      <c r="B69" s="6" t="s">
        <v>199</v>
      </c>
      <c r="C69" s="6" t="s">
        <v>167</v>
      </c>
      <c r="D69" s="6">
        <v>185</v>
      </c>
      <c r="E69" s="7">
        <f t="shared" si="2"/>
        <v>9.25</v>
      </c>
      <c r="F69" s="33">
        <f t="shared" si="9"/>
        <v>9.3000000000000007</v>
      </c>
      <c r="G69" s="38"/>
      <c r="H69" s="50"/>
      <c r="I69" s="32"/>
      <c r="J69" s="50"/>
      <c r="K69" s="32"/>
      <c r="L69" s="8"/>
      <c r="M69" s="32"/>
      <c r="N69" s="8" t="s">
        <v>119</v>
      </c>
      <c r="O69" s="32" t="s">
        <v>119</v>
      </c>
      <c r="P69" s="8"/>
      <c r="Q69" s="32"/>
      <c r="R69" s="8"/>
      <c r="S69" s="32"/>
      <c r="T69" s="8" t="s">
        <v>119</v>
      </c>
      <c r="U69" s="32" t="s">
        <v>119</v>
      </c>
      <c r="V69" s="8"/>
      <c r="W69" s="32"/>
      <c r="X69" s="8"/>
      <c r="Y69" s="32" t="s">
        <v>119</v>
      </c>
      <c r="Z69" s="8"/>
      <c r="AA69" s="32"/>
      <c r="AB69" s="8" t="s">
        <v>119</v>
      </c>
      <c r="AC69" s="32" t="s">
        <v>119</v>
      </c>
      <c r="AD69" s="8"/>
      <c r="AE69" s="32"/>
      <c r="AF69" s="8"/>
      <c r="AG69" s="32" t="s">
        <v>119</v>
      </c>
      <c r="AH69" s="8"/>
      <c r="AI69" s="32" t="s">
        <v>120</v>
      </c>
      <c r="AJ69" s="8" t="s">
        <v>119</v>
      </c>
      <c r="AK69" s="32"/>
      <c r="AL69" s="8"/>
      <c r="AM69" s="32" t="s">
        <v>119</v>
      </c>
      <c r="AN69" s="8" t="s">
        <v>119</v>
      </c>
      <c r="AO69" s="32" t="s">
        <v>119</v>
      </c>
      <c r="AP69" s="8"/>
      <c r="AQ69" s="32" t="s">
        <v>119</v>
      </c>
      <c r="AR69" s="8"/>
      <c r="AS69" s="32" t="s">
        <v>119</v>
      </c>
      <c r="AT69" s="8" t="s">
        <v>119</v>
      </c>
    </row>
    <row r="70" spans="1:46" x14ac:dyDescent="0.25">
      <c r="A70" s="5">
        <f t="shared" si="8"/>
        <v>69</v>
      </c>
      <c r="B70" s="6" t="s">
        <v>88</v>
      </c>
      <c r="C70" s="6" t="s">
        <v>99</v>
      </c>
      <c r="D70" s="6">
        <v>57</v>
      </c>
      <c r="E70" s="7">
        <f t="shared" si="2"/>
        <v>2.85</v>
      </c>
      <c r="F70" s="33">
        <f>ROUND(E70,1)</f>
        <v>2.9</v>
      </c>
      <c r="G70" s="38"/>
      <c r="H70" s="50"/>
      <c r="I70" s="32"/>
      <c r="J70" s="50"/>
      <c r="K70" s="32"/>
      <c r="L70" s="8"/>
      <c r="M70" s="32"/>
      <c r="N70" s="8"/>
      <c r="O70" s="32"/>
      <c r="P70" s="8"/>
      <c r="Q70" s="32"/>
      <c r="R70" s="8"/>
      <c r="S70" s="32"/>
      <c r="T70" s="8"/>
      <c r="U70" s="32" t="s">
        <v>119</v>
      </c>
      <c r="V70" s="8"/>
      <c r="W70" s="32"/>
      <c r="X70" s="8"/>
      <c r="Y70" s="32"/>
      <c r="Z70" s="8" t="s">
        <v>119</v>
      </c>
      <c r="AA70" s="32"/>
      <c r="AB70" s="8"/>
      <c r="AC70" s="32"/>
      <c r="AD70" s="8"/>
      <c r="AE70" s="32"/>
      <c r="AF70" s="8"/>
      <c r="AG70" s="32"/>
      <c r="AH70" s="8"/>
      <c r="AI70" s="32"/>
      <c r="AJ70" s="8"/>
      <c r="AK70" s="32"/>
      <c r="AL70" s="8"/>
      <c r="AM70" s="32"/>
      <c r="AN70" s="8"/>
      <c r="AO70" s="32"/>
      <c r="AP70" s="8"/>
      <c r="AQ70" s="32"/>
      <c r="AR70" s="8"/>
      <c r="AS70" s="32" t="s">
        <v>119</v>
      </c>
      <c r="AT70" s="8" t="s">
        <v>119</v>
      </c>
    </row>
    <row r="71" spans="1:46" ht="15" customHeight="1" thickBot="1" x14ac:dyDescent="0.3">
      <c r="A71" s="67">
        <f t="shared" si="8"/>
        <v>70</v>
      </c>
      <c r="B71" s="6" t="s">
        <v>198</v>
      </c>
      <c r="C71" s="6" t="s">
        <v>167</v>
      </c>
      <c r="D71" s="6">
        <v>180</v>
      </c>
      <c r="E71" s="7">
        <f t="shared" ref="E71" si="10">D71*0.05</f>
        <v>9</v>
      </c>
      <c r="F71" s="33">
        <f>ROUND(E71,1)</f>
        <v>9</v>
      </c>
      <c r="G71" s="39"/>
      <c r="H71" s="50"/>
      <c r="I71" s="32"/>
      <c r="J71" s="50"/>
      <c r="K71" s="32"/>
      <c r="L71" s="8"/>
      <c r="M71" s="32" t="s">
        <v>119</v>
      </c>
      <c r="N71" s="8" t="s">
        <v>119</v>
      </c>
      <c r="O71" s="32"/>
      <c r="P71" s="8" t="s">
        <v>119</v>
      </c>
      <c r="Q71" s="32"/>
      <c r="R71" s="8"/>
      <c r="S71" s="32" t="s">
        <v>119</v>
      </c>
      <c r="T71" s="8" t="s">
        <v>119</v>
      </c>
      <c r="U71" s="32"/>
      <c r="V71" s="8"/>
      <c r="W71" s="32" t="s">
        <v>119</v>
      </c>
      <c r="X71" s="8" t="s">
        <v>119</v>
      </c>
      <c r="Y71" s="32"/>
      <c r="Z71" s="8"/>
      <c r="AA71" s="32" t="s">
        <v>119</v>
      </c>
      <c r="AB71" s="8" t="s">
        <v>119</v>
      </c>
      <c r="AC71" s="32"/>
      <c r="AD71" s="8"/>
      <c r="AE71" s="32" t="s">
        <v>119</v>
      </c>
      <c r="AF71" s="8" t="s">
        <v>119</v>
      </c>
      <c r="AG71" s="32"/>
      <c r="AH71" s="8"/>
      <c r="AI71" s="32" t="s">
        <v>119</v>
      </c>
      <c r="AJ71" s="8" t="s">
        <v>119</v>
      </c>
      <c r="AK71" s="32"/>
      <c r="AL71" s="8"/>
      <c r="AM71" s="32" t="s">
        <v>119</v>
      </c>
      <c r="AN71" s="8" t="s">
        <v>119</v>
      </c>
      <c r="AO71" s="32"/>
      <c r="AP71" s="8"/>
      <c r="AQ71" s="32" t="s">
        <v>119</v>
      </c>
      <c r="AR71" s="8"/>
      <c r="AS71" s="32"/>
      <c r="AT71" s="8"/>
    </row>
    <row r="72" spans="1:46" ht="44.25" customHeight="1" x14ac:dyDescent="0.25">
      <c r="A72" s="57" t="s">
        <v>178</v>
      </c>
      <c r="B72" s="4" t="s">
        <v>1</v>
      </c>
      <c r="C72" s="4" t="s">
        <v>2</v>
      </c>
      <c r="D72" s="4" t="s">
        <v>3</v>
      </c>
      <c r="E72" s="4" t="s">
        <v>4</v>
      </c>
      <c r="F72" s="4" t="s">
        <v>118</v>
      </c>
      <c r="G72" s="35" t="s">
        <v>124</v>
      </c>
      <c r="H72" s="4" t="s">
        <v>181</v>
      </c>
      <c r="I72" s="4" t="s">
        <v>182</v>
      </c>
      <c r="J72" s="4" t="s">
        <v>188</v>
      </c>
      <c r="K72" s="4" t="s">
        <v>176</v>
      </c>
      <c r="L72" s="4" t="s">
        <v>175</v>
      </c>
      <c r="M72" s="4" t="s">
        <v>168</v>
      </c>
      <c r="N72" s="4" t="s">
        <v>162</v>
      </c>
      <c r="O72" s="4" t="s">
        <v>5</v>
      </c>
      <c r="P72" s="4" t="s">
        <v>36</v>
      </c>
      <c r="Q72" s="4" t="s">
        <v>6</v>
      </c>
      <c r="R72" s="4" t="s">
        <v>35</v>
      </c>
      <c r="S72" s="4" t="s">
        <v>7</v>
      </c>
      <c r="T72" s="4" t="s">
        <v>34</v>
      </c>
      <c r="U72" s="4" t="s">
        <v>8</v>
      </c>
      <c r="V72" s="4" t="s">
        <v>33</v>
      </c>
      <c r="W72" s="4" t="s">
        <v>9</v>
      </c>
      <c r="X72" s="4" t="s">
        <v>32</v>
      </c>
      <c r="Y72" s="4" t="s">
        <v>10</v>
      </c>
      <c r="Z72" s="4" t="s">
        <v>31</v>
      </c>
      <c r="AA72" s="4" t="s">
        <v>11</v>
      </c>
      <c r="AB72" s="4" t="s">
        <v>30</v>
      </c>
      <c r="AC72" s="4" t="s">
        <v>12</v>
      </c>
      <c r="AD72" s="4" t="s">
        <v>29</v>
      </c>
      <c r="AE72" s="4" t="s">
        <v>13</v>
      </c>
      <c r="AF72" s="4" t="s">
        <v>28</v>
      </c>
      <c r="AG72" s="4" t="s">
        <v>14</v>
      </c>
      <c r="AH72" s="4" t="s">
        <v>27</v>
      </c>
      <c r="AI72" s="4" t="s">
        <v>15</v>
      </c>
      <c r="AJ72" s="4" t="s">
        <v>26</v>
      </c>
      <c r="AK72" s="4" t="s">
        <v>16</v>
      </c>
      <c r="AL72" s="4" t="s">
        <v>25</v>
      </c>
      <c r="AM72" s="4" t="s">
        <v>17</v>
      </c>
      <c r="AN72" s="4" t="s">
        <v>24</v>
      </c>
      <c r="AO72" s="4" t="s">
        <v>18</v>
      </c>
      <c r="AP72" s="4" t="s">
        <v>23</v>
      </c>
      <c r="AQ72" s="4" t="s">
        <v>19</v>
      </c>
      <c r="AR72" s="4" t="s">
        <v>22</v>
      </c>
      <c r="AS72" s="4" t="s">
        <v>20</v>
      </c>
      <c r="AT72" s="4" t="s">
        <v>21</v>
      </c>
    </row>
    <row r="73" spans="1:46" ht="15.75" customHeight="1" x14ac:dyDescent="0.25">
      <c r="K73" s="12" t="s">
        <v>121</v>
      </c>
    </row>
    <row r="74" spans="1:46" ht="15.75" customHeight="1" x14ac:dyDescent="0.25">
      <c r="G74" s="12"/>
      <c r="H74" s="9"/>
      <c r="I74" s="9"/>
      <c r="J74" s="9"/>
      <c r="K74" s="10" t="s">
        <v>120</v>
      </c>
      <c r="L74" s="11" t="s">
        <v>122</v>
      </c>
    </row>
    <row r="75" spans="1:46" ht="15" customHeight="1" thickBot="1" x14ac:dyDescent="0.3">
      <c r="F75" s="9"/>
      <c r="G75" s="9"/>
      <c r="H75" s="9"/>
      <c r="I75" s="9"/>
      <c r="J75" s="9"/>
      <c r="K75" s="10" t="s">
        <v>119</v>
      </c>
      <c r="L75" s="11" t="s">
        <v>123</v>
      </c>
    </row>
    <row r="76" spans="1:46" ht="16.5" customHeight="1" thickBot="1" x14ac:dyDescent="0.3">
      <c r="E76" s="15" t="s">
        <v>3</v>
      </c>
      <c r="F76" s="36">
        <f>IF(ISBLANK(C81)=TRUE, SUMPRODUCT(D2:D71, G2:G71),ROUNDUP(SUMPRODUCT(D2:D71, G2:G71)/2,0))</f>
        <v>0</v>
      </c>
      <c r="G76" s="45" t="str">
        <f>IF(ISBLANK(C81)=TRUE, "","A5")</f>
        <v/>
      </c>
      <c r="H76" s="9"/>
      <c r="I76" s="9"/>
      <c r="J76" s="9"/>
      <c r="K76" s="9"/>
    </row>
    <row r="77" spans="1:46" ht="19.5" customHeight="1" thickBot="1" x14ac:dyDescent="0.3">
      <c r="B77" s="13" t="s">
        <v>125</v>
      </c>
      <c r="C77" s="51"/>
      <c r="E77" s="15" t="s">
        <v>128</v>
      </c>
      <c r="F77" s="16">
        <f>ROUND(F76*0.05,1)</f>
        <v>0</v>
      </c>
      <c r="G77" s="45"/>
      <c r="H77" s="40"/>
      <c r="I77" s="40"/>
      <c r="J77" s="40"/>
      <c r="K77" s="40"/>
    </row>
    <row r="78" spans="1:46" x14ac:dyDescent="0.25">
      <c r="B78" s="14" t="s">
        <v>126</v>
      </c>
      <c r="C78" s="52"/>
    </row>
    <row r="79" spans="1:46" ht="15.75" x14ac:dyDescent="0.25">
      <c r="B79" s="14" t="s">
        <v>127</v>
      </c>
      <c r="C79" s="53"/>
      <c r="E79" s="42" t="s">
        <v>142</v>
      </c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</row>
    <row r="80" spans="1:46" ht="15.75" x14ac:dyDescent="0.25">
      <c r="B80" s="14"/>
      <c r="C80" s="69"/>
      <c r="E80" s="44" t="s">
        <v>197</v>
      </c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</row>
    <row r="81" spans="2:28" ht="12.75" customHeight="1" x14ac:dyDescent="0.25">
      <c r="B81" s="14"/>
      <c r="E81" s="42" t="s">
        <v>165</v>
      </c>
      <c r="F81" s="42"/>
      <c r="G81" s="43"/>
      <c r="H81" s="49" t="s">
        <v>166</v>
      </c>
      <c r="I81" s="49"/>
      <c r="J81" s="49"/>
      <c r="K81" s="49"/>
      <c r="L81" s="49"/>
      <c r="M81" s="49"/>
      <c r="N81" s="49"/>
      <c r="O81" s="46"/>
      <c r="P81" s="46"/>
      <c r="Q81" s="46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</row>
    <row r="82" spans="2:28" ht="15.75" x14ac:dyDescent="0.25">
      <c r="E82" s="42" t="s">
        <v>151</v>
      </c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</row>
    <row r="83" spans="2:28" ht="15.75" customHeight="1" x14ac:dyDescent="0.25">
      <c r="B83" s="2" t="s">
        <v>192</v>
      </c>
      <c r="E83" s="42" t="s">
        <v>152</v>
      </c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</row>
    <row r="84" spans="2:28" ht="13.5" customHeight="1" x14ac:dyDescent="0.25">
      <c r="B84" s="71" t="s">
        <v>193</v>
      </c>
      <c r="E84" s="70" t="s">
        <v>191</v>
      </c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</row>
    <row r="85" spans="2:28" x14ac:dyDescent="0.25">
      <c r="B85" s="71"/>
    </row>
    <row r="86" spans="2:28" ht="45" x14ac:dyDescent="0.25">
      <c r="B86" s="68" t="s">
        <v>196</v>
      </c>
    </row>
  </sheetData>
  <sheetProtection algorithmName="SHA-512" hashValue="bb6TP+QXuL3EQQVFkjOy4RV0793OZXva/MfCWIPP7iHhdJR2Fp14tKXLitoWoP+GqM990Xdo7s3u6FmrB2KE4A==" saltValue="7vcB4A8lFQoiXG/TZ9HLQQ==" spinCount="100000" sheet="1" formatCells="0" formatColumns="0" formatRows="0" insertColumns="0" insertRows="0" insertHyperlinks="0" deleteColumns="0" deleteRows="0" sort="0" autoFilter="0" pivotTables="0"/>
  <protectedRanges>
    <protectedRange sqref="G2:G71" name="Anzahl"/>
  </protectedRanges>
  <mergeCells count="2">
    <mergeCell ref="E84:AB84"/>
    <mergeCell ref="B84:B85"/>
  </mergeCells>
  <pageMargins left="0.7" right="0.7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2BA05-AD0E-42FA-BC77-CD080E0270BD}">
  <sheetPr>
    <pageSetUpPr fitToPage="1"/>
  </sheetPr>
  <dimension ref="A1:K48"/>
  <sheetViews>
    <sheetView topLeftCell="A6" zoomScale="85" zoomScaleNormal="85" workbookViewId="0">
      <selection activeCell="L36" sqref="L36"/>
    </sheetView>
  </sheetViews>
  <sheetFormatPr baseColWidth="10" defaultRowHeight="15" x14ac:dyDescent="0.25"/>
  <cols>
    <col min="1" max="1" width="3" customWidth="1"/>
    <col min="2" max="2" width="7.140625" customWidth="1"/>
    <col min="3" max="3" width="22.7109375" customWidth="1"/>
    <col min="4" max="4" width="4.7109375" customWidth="1"/>
    <col min="5" max="6" width="7.140625" customWidth="1"/>
    <col min="7" max="7" width="3" customWidth="1"/>
    <col min="8" max="8" width="7.140625" customWidth="1"/>
    <col min="9" max="9" width="24.28515625" customWidth="1"/>
    <col min="10" max="10" width="4.7109375" customWidth="1"/>
    <col min="11" max="11" width="7.140625" customWidth="1"/>
  </cols>
  <sheetData>
    <row r="1" spans="1:11" ht="26.25" x14ac:dyDescent="0.4">
      <c r="A1" s="17"/>
      <c r="B1" s="18" t="s">
        <v>141</v>
      </c>
      <c r="C1" s="19">
        <f ca="1">TODAY()</f>
        <v>45236</v>
      </c>
      <c r="E1" s="20" t="s">
        <v>129</v>
      </c>
      <c r="I1" s="13" t="s">
        <v>130</v>
      </c>
      <c r="J1" s="73">
        <v>45236</v>
      </c>
      <c r="K1" s="73"/>
    </row>
    <row r="2" spans="1:11" x14ac:dyDescent="0.25">
      <c r="A2" s="17"/>
      <c r="B2" s="17"/>
      <c r="E2" s="17"/>
      <c r="K2" s="17"/>
    </row>
    <row r="3" spans="1:11" x14ac:dyDescent="0.25">
      <c r="A3" s="17"/>
      <c r="B3" s="17"/>
      <c r="C3" s="18" t="s">
        <v>131</v>
      </c>
      <c r="D3" s="74" t="str">
        <f>IF(Bestellung!C77=0,"",Bestellung!C77)</f>
        <v/>
      </c>
      <c r="E3" s="74"/>
      <c r="F3" s="74"/>
      <c r="G3" s="74"/>
      <c r="H3" s="12" t="s">
        <v>132</v>
      </c>
      <c r="I3" s="21" t="str">
        <f>IF(Bestellung!F77=0,"",Bestellung!F77)</f>
        <v/>
      </c>
      <c r="K3" s="17"/>
    </row>
    <row r="4" spans="1:11" x14ac:dyDescent="0.25">
      <c r="A4" s="17"/>
      <c r="B4" s="17"/>
      <c r="C4" s="18" t="s">
        <v>133</v>
      </c>
      <c r="D4" s="74" t="str">
        <f>IF(Bestellung!C78=0,"",Bestellung!C78)</f>
        <v/>
      </c>
      <c r="E4" s="74"/>
      <c r="F4" s="74"/>
      <c r="G4" s="74"/>
      <c r="H4" t="s">
        <v>134</v>
      </c>
      <c r="I4" s="22" t="str">
        <f>IF(Bestellung!F76=0,"",Bestellung!F76)</f>
        <v/>
      </c>
      <c r="K4" s="17"/>
    </row>
    <row r="5" spans="1:11" x14ac:dyDescent="0.25">
      <c r="A5" s="17"/>
      <c r="B5" s="17"/>
      <c r="C5" s="18" t="s">
        <v>135</v>
      </c>
      <c r="D5" s="74" t="str">
        <f>IF(Bestellung!C79=0,"",Bestellung!C79)</f>
        <v/>
      </c>
      <c r="E5" s="74"/>
      <c r="F5" s="74"/>
      <c r="G5" s="74"/>
      <c r="I5" s="30"/>
      <c r="K5" s="17"/>
    </row>
    <row r="6" spans="1:11" x14ac:dyDescent="0.25">
      <c r="A6" s="17"/>
      <c r="B6" s="17"/>
      <c r="C6" s="18" t="s">
        <v>136</v>
      </c>
      <c r="D6" s="75" t="str">
        <f>IF(Bestellung!C80=0,"",Bestellung!C80)</f>
        <v/>
      </c>
      <c r="E6" s="75"/>
      <c r="F6" s="75"/>
      <c r="G6" s="75"/>
      <c r="H6" s="75"/>
      <c r="I6" s="75"/>
      <c r="K6" s="17"/>
    </row>
    <row r="7" spans="1:11" x14ac:dyDescent="0.25">
      <c r="A7" s="17"/>
      <c r="B7" s="72"/>
      <c r="C7" s="18"/>
      <c r="D7" s="23"/>
      <c r="E7" s="23"/>
      <c r="F7" s="23"/>
      <c r="G7" s="23"/>
      <c r="H7" s="24" t="s">
        <v>137</v>
      </c>
      <c r="I7" s="25" t="s">
        <v>138</v>
      </c>
      <c r="K7" s="17"/>
    </row>
    <row r="8" spans="1:11" x14ac:dyDescent="0.25">
      <c r="A8" s="26"/>
      <c r="B8" s="72"/>
      <c r="C8" s="76"/>
      <c r="D8" s="76"/>
      <c r="E8" s="76"/>
      <c r="F8" s="76"/>
      <c r="G8" s="76"/>
      <c r="H8" s="76"/>
      <c r="I8" s="76"/>
      <c r="J8" s="76"/>
      <c r="K8" s="76"/>
    </row>
    <row r="9" spans="1:11" x14ac:dyDescent="0.25">
      <c r="E9" s="17"/>
    </row>
    <row r="10" spans="1:11" x14ac:dyDescent="0.25">
      <c r="A10" s="27" t="s">
        <v>0</v>
      </c>
      <c r="B10" s="28" t="s">
        <v>124</v>
      </c>
      <c r="C10" s="28" t="s">
        <v>1</v>
      </c>
      <c r="D10" s="28" t="s">
        <v>139</v>
      </c>
      <c r="E10" s="28" t="s">
        <v>128</v>
      </c>
      <c r="F10" s="29"/>
      <c r="G10" s="27" t="s">
        <v>0</v>
      </c>
      <c r="H10" s="28" t="s">
        <v>124</v>
      </c>
      <c r="I10" s="28" t="s">
        <v>1</v>
      </c>
      <c r="J10" s="28" t="s">
        <v>139</v>
      </c>
      <c r="K10" s="28" t="s">
        <v>128</v>
      </c>
    </row>
    <row r="11" spans="1:11" x14ac:dyDescent="0.25">
      <c r="A11" s="59">
        <v>1</v>
      </c>
      <c r="B11" s="60" t="str">
        <f>IF(Bestellung!G2=0,"",Bestellung!G2)</f>
        <v/>
      </c>
      <c r="C11" s="6" t="s">
        <v>140</v>
      </c>
      <c r="D11" s="61" t="str">
        <f>IF(Bestellung!G2=0,"",Bestellung!D2*Bestellung!G2)</f>
        <v/>
      </c>
      <c r="E11" s="62" t="str">
        <f>IF(Bestellung!G2=0,"",Bestellung!F2*Bestellung!G2)</f>
        <v/>
      </c>
      <c r="G11" s="59">
        <f>A45+1</f>
        <v>36</v>
      </c>
      <c r="H11" s="60" t="str">
        <f>IF(Bestellung!G37=0,"",Bestellung!G37)</f>
        <v/>
      </c>
      <c r="I11" s="6" t="s">
        <v>69</v>
      </c>
      <c r="J11" s="61" t="str">
        <f>IF(Bestellung!G37=0,"",Bestellung!D37*Bestellung!G37)</f>
        <v/>
      </c>
      <c r="K11" s="62" t="str">
        <f>IF(Bestellung!G37=0,"",Bestellung!F37*Bestellung!G37)</f>
        <v/>
      </c>
    </row>
    <row r="12" spans="1:11" x14ac:dyDescent="0.25">
      <c r="A12" s="59">
        <f>A11+1</f>
        <v>2</v>
      </c>
      <c r="B12" s="60" t="str">
        <f>IF(Bestellung!G3=0,"",Bestellung!G3)</f>
        <v/>
      </c>
      <c r="C12" s="6" t="s">
        <v>179</v>
      </c>
      <c r="D12" s="61" t="str">
        <f>IF(Bestellung!G3=0,"",Bestellung!D3*Bestellung!G3)</f>
        <v/>
      </c>
      <c r="E12" s="62" t="str">
        <f>IF(Bestellung!G3=0,"",Bestellung!F3*Bestellung!G3)</f>
        <v/>
      </c>
      <c r="G12" s="59">
        <f>G11+1</f>
        <v>37</v>
      </c>
      <c r="H12" s="60" t="str">
        <f>IF(Bestellung!G38=0,"",Bestellung!G38)</f>
        <v/>
      </c>
      <c r="I12" s="6" t="s">
        <v>169</v>
      </c>
      <c r="J12" s="61" t="str">
        <f>IF(Bestellung!G38=0,"",Bestellung!D38*Bestellung!G38)</f>
        <v/>
      </c>
      <c r="K12" s="62" t="str">
        <f>IF(Bestellung!G38=0,"",Bestellung!F38*Bestellung!G38)</f>
        <v/>
      </c>
    </row>
    <row r="13" spans="1:11" ht="15.75" customHeight="1" x14ac:dyDescent="0.25">
      <c r="A13" s="59">
        <f t="shared" ref="A13:A45" si="0">A12+1</f>
        <v>3</v>
      </c>
      <c r="B13" s="60" t="str">
        <f>IF(Bestellung!G4=0,"",Bestellung!G4)</f>
        <v/>
      </c>
      <c r="C13" s="6" t="s">
        <v>202</v>
      </c>
      <c r="D13" s="61" t="str">
        <f>IF(Bestellung!G4=0,"",Bestellung!D4*Bestellung!G4)</f>
        <v/>
      </c>
      <c r="E13" s="62" t="str">
        <f>IF(Bestellung!G4=0,"",Bestellung!F4*Bestellung!G4)</f>
        <v/>
      </c>
      <c r="G13" s="59">
        <f>G12+1</f>
        <v>38</v>
      </c>
      <c r="H13" s="60" t="str">
        <f>IF(Bestellung!G39=0,"",Bestellung!G39)</f>
        <v/>
      </c>
      <c r="I13" s="6" t="s">
        <v>70</v>
      </c>
      <c r="J13" s="61" t="str">
        <f>IF(Bestellung!G39=0,"",Bestellung!D39*Bestellung!G39)</f>
        <v/>
      </c>
      <c r="K13" s="62" t="str">
        <f>IF(Bestellung!G39=0,"",Bestellung!F39*Bestellung!G39)</f>
        <v/>
      </c>
    </row>
    <row r="14" spans="1:11" x14ac:dyDescent="0.25">
      <c r="A14" s="59">
        <f t="shared" si="0"/>
        <v>4</v>
      </c>
      <c r="B14" s="60" t="str">
        <f>IF(Bestellung!G5=0,"",Bestellung!G5)</f>
        <v/>
      </c>
      <c r="C14" s="6" t="s">
        <v>37</v>
      </c>
      <c r="D14" s="61" t="str">
        <f>IF(Bestellung!G5=0,"",Bestellung!D5*Bestellung!G5)</f>
        <v/>
      </c>
      <c r="E14" s="62" t="str">
        <f>IF(Bestellung!G5=0,"",Bestellung!F5*Bestellung!G5)</f>
        <v/>
      </c>
      <c r="G14" s="59">
        <f t="shared" ref="G14:G45" si="1">G13+1</f>
        <v>39</v>
      </c>
      <c r="H14" s="60" t="str">
        <f>IF(Bestellung!G40=0,"",Bestellung!G40)</f>
        <v/>
      </c>
      <c r="I14" s="6" t="s">
        <v>71</v>
      </c>
      <c r="J14" s="61" t="str">
        <f>IF(Bestellung!G40=0,"",Bestellung!D40*Bestellung!G40)</f>
        <v/>
      </c>
      <c r="K14" s="62" t="str">
        <f>IF(Bestellung!G40=0,"",Bestellung!F40*Bestellung!G40)</f>
        <v/>
      </c>
    </row>
    <row r="15" spans="1:11" x14ac:dyDescent="0.25">
      <c r="A15" s="59">
        <f t="shared" si="0"/>
        <v>5</v>
      </c>
      <c r="B15" s="60" t="str">
        <f>IF(Bestellung!G6=0,"",Bestellung!G6)</f>
        <v/>
      </c>
      <c r="C15" s="6" t="s">
        <v>38</v>
      </c>
      <c r="D15" s="61" t="str">
        <f>IF(Bestellung!G6=0,"",Bestellung!D6*Bestellung!G6)</f>
        <v/>
      </c>
      <c r="E15" s="62" t="str">
        <f>IF(Bestellung!G6=0,"",Bestellung!F6*Bestellung!G6)</f>
        <v/>
      </c>
      <c r="G15" s="59">
        <f t="shared" si="1"/>
        <v>40</v>
      </c>
      <c r="H15" s="60" t="str">
        <f>IF(Bestellung!G41=0,"",Bestellung!G41)</f>
        <v/>
      </c>
      <c r="I15" s="6" t="s">
        <v>72</v>
      </c>
      <c r="J15" s="61" t="str">
        <f>IF(Bestellung!G41=0,"",Bestellung!D41*Bestellung!G41)</f>
        <v/>
      </c>
      <c r="K15" s="62" t="str">
        <f>IF(Bestellung!G41=0,"",Bestellung!F41*Bestellung!G41)</f>
        <v/>
      </c>
    </row>
    <row r="16" spans="1:11" x14ac:dyDescent="0.25">
      <c r="A16" s="59">
        <f t="shared" si="0"/>
        <v>6</v>
      </c>
      <c r="B16" s="60" t="str">
        <f>IF(Bestellung!G7=0,"",Bestellung!G7)</f>
        <v/>
      </c>
      <c r="C16" s="6" t="s">
        <v>41</v>
      </c>
      <c r="D16" s="61" t="str">
        <f>IF(Bestellung!G7=0,"",Bestellung!D7*Bestellung!G7)</f>
        <v/>
      </c>
      <c r="E16" s="62" t="str">
        <f>IF(Bestellung!G7=0,"",Bestellung!F7*Bestellung!G7)</f>
        <v/>
      </c>
      <c r="G16" s="59">
        <f t="shared" si="1"/>
        <v>41</v>
      </c>
      <c r="H16" s="60" t="str">
        <f>IF(Bestellung!G42=0,"",Bestellung!G42)</f>
        <v/>
      </c>
      <c r="I16" s="6" t="s">
        <v>110</v>
      </c>
      <c r="J16" s="61" t="str">
        <f>IF(Bestellung!G42=0,"",Bestellung!D42*Bestellung!G42)</f>
        <v/>
      </c>
      <c r="K16" s="62" t="str">
        <f>IF(Bestellung!G42=0,"",Bestellung!F42*Bestellung!G42)</f>
        <v/>
      </c>
    </row>
    <row r="17" spans="1:11" x14ac:dyDescent="0.25">
      <c r="A17" s="59">
        <f t="shared" si="0"/>
        <v>7</v>
      </c>
      <c r="B17" s="60" t="str">
        <f>IF(Bestellung!G8=0,"",Bestellung!G8)</f>
        <v/>
      </c>
      <c r="C17" s="6" t="s">
        <v>42</v>
      </c>
      <c r="D17" s="61" t="str">
        <f>IF(Bestellung!G8=0,"",Bestellung!D8*Bestellung!G8)</f>
        <v/>
      </c>
      <c r="E17" s="62" t="str">
        <f>IF(Bestellung!G8=0,"",Bestellung!F8*Bestellung!G8)</f>
        <v/>
      </c>
      <c r="G17" s="59">
        <f t="shared" si="1"/>
        <v>42</v>
      </c>
      <c r="H17" s="60" t="str">
        <f>IF(Bestellung!G43=0,"",Bestellung!G43)</f>
        <v/>
      </c>
      <c r="I17" s="6" t="s">
        <v>187</v>
      </c>
      <c r="J17" s="61" t="str">
        <f>IF(Bestellung!G43=0,"",Bestellung!D43*Bestellung!G43)</f>
        <v/>
      </c>
      <c r="K17" s="62" t="str">
        <f>IF(Bestellung!G43=0,"",Bestellung!F43*Bestellung!G43)</f>
        <v/>
      </c>
    </row>
    <row r="18" spans="1:11" x14ac:dyDescent="0.25">
      <c r="A18" s="59">
        <f t="shared" si="0"/>
        <v>8</v>
      </c>
      <c r="B18" s="60" t="str">
        <f>IF(Bestellung!G9=0,"",Bestellung!G9)</f>
        <v/>
      </c>
      <c r="C18" s="6" t="s">
        <v>44</v>
      </c>
      <c r="D18" s="61" t="str">
        <f>IF(Bestellung!G9=0,"",Bestellung!D9*Bestellung!G9)</f>
        <v/>
      </c>
      <c r="E18" s="62" t="str">
        <f>IF(Bestellung!G9=0,"",Bestellung!F9*Bestellung!G9)</f>
        <v/>
      </c>
      <c r="G18" s="59">
        <f t="shared" si="1"/>
        <v>43</v>
      </c>
      <c r="H18" s="60" t="str">
        <f>IF(Bestellung!G44=0,"",Bestellung!G44)</f>
        <v/>
      </c>
      <c r="I18" s="6" t="s">
        <v>111</v>
      </c>
      <c r="J18" s="61" t="str">
        <f>IF(Bestellung!G44=0,"",Bestellung!D44*Bestellung!G44)</f>
        <v/>
      </c>
      <c r="K18" s="62" t="str">
        <f>IF(Bestellung!G44=0,"",Bestellung!F44*Bestellung!G44)</f>
        <v/>
      </c>
    </row>
    <row r="19" spans="1:11" x14ac:dyDescent="0.25">
      <c r="A19" s="59">
        <f t="shared" si="0"/>
        <v>9</v>
      </c>
      <c r="B19" s="60" t="str">
        <f>IF(Bestellung!G10=0,"",Bestellung!G10)</f>
        <v/>
      </c>
      <c r="C19" s="6" t="s">
        <v>43</v>
      </c>
      <c r="D19" s="61" t="str">
        <f>IF(Bestellung!G10=0,"",Bestellung!D10*Bestellung!G10)</f>
        <v/>
      </c>
      <c r="E19" s="62" t="str">
        <f>IF(Bestellung!G10=0,"",Bestellung!F10*Bestellung!G10)</f>
        <v/>
      </c>
      <c r="G19" s="59">
        <f t="shared" si="1"/>
        <v>44</v>
      </c>
      <c r="H19" s="60" t="str">
        <f>IF(Bestellung!G45=0,"",Bestellung!G45)</f>
        <v/>
      </c>
      <c r="I19" s="6" t="s">
        <v>112</v>
      </c>
      <c r="J19" s="61" t="str">
        <f>IF(Bestellung!G45=0,"",Bestellung!D45*Bestellung!G45)</f>
        <v/>
      </c>
      <c r="K19" s="62" t="str">
        <f>IF(Bestellung!G45=0,"",Bestellung!F45*Bestellung!G45)</f>
        <v/>
      </c>
    </row>
    <row r="20" spans="1:11" x14ac:dyDescent="0.25">
      <c r="A20" s="59">
        <f t="shared" si="0"/>
        <v>10</v>
      </c>
      <c r="B20" s="60" t="str">
        <f>IF(Bestellung!G11=0,"",Bestellung!G11)</f>
        <v/>
      </c>
      <c r="C20" s="6" t="s">
        <v>45</v>
      </c>
      <c r="D20" s="61" t="str">
        <f>IF(Bestellung!G11=0,"",Bestellung!D11*Bestellung!G11)</f>
        <v/>
      </c>
      <c r="E20" s="62" t="str">
        <f>IF(Bestellung!G11=0,"",Bestellung!F11*Bestellung!G11)</f>
        <v/>
      </c>
      <c r="G20" s="59">
        <f t="shared" si="1"/>
        <v>45</v>
      </c>
      <c r="H20" s="60" t="str">
        <f>IF(Bestellung!G46=0,"",Bestellung!G46)</f>
        <v/>
      </c>
      <c r="I20" s="6" t="s">
        <v>113</v>
      </c>
      <c r="J20" s="61" t="str">
        <f>IF(Bestellung!G46=0,"",Bestellung!D46*Bestellung!G46)</f>
        <v/>
      </c>
      <c r="K20" s="62" t="str">
        <f>IF(Bestellung!G46=0,"",Bestellung!F46*Bestellung!G46)</f>
        <v/>
      </c>
    </row>
    <row r="21" spans="1:11" x14ac:dyDescent="0.25">
      <c r="A21" s="59">
        <f t="shared" si="0"/>
        <v>11</v>
      </c>
      <c r="B21" s="60" t="str">
        <f>IF(Bestellung!G12=0,"",Bestellung!G12)</f>
        <v/>
      </c>
      <c r="C21" s="6" t="s">
        <v>46</v>
      </c>
      <c r="D21" s="61" t="str">
        <f>IF(Bestellung!G12=0,"",Bestellung!D12*Bestellung!G12)</f>
        <v/>
      </c>
      <c r="E21" s="62" t="str">
        <f>IF(Bestellung!G12=0,"",Bestellung!F12*Bestellung!G12)</f>
        <v/>
      </c>
      <c r="G21" s="59">
        <f t="shared" si="1"/>
        <v>46</v>
      </c>
      <c r="H21" s="60" t="str">
        <f>IF(Bestellung!G47=0,"",Bestellung!G47)</f>
        <v/>
      </c>
      <c r="I21" s="6" t="s">
        <v>74</v>
      </c>
      <c r="J21" s="61" t="str">
        <f>IF(Bestellung!G47=0,"",Bestellung!D47*Bestellung!G47)</f>
        <v/>
      </c>
      <c r="K21" s="62" t="str">
        <f>IF(Bestellung!G47=0,"",Bestellung!F47*Bestellung!G47)</f>
        <v/>
      </c>
    </row>
    <row r="22" spans="1:11" x14ac:dyDescent="0.25">
      <c r="A22" s="59">
        <f t="shared" si="0"/>
        <v>12</v>
      </c>
      <c r="B22" s="60" t="str">
        <f>IF(Bestellung!G13=0,"",Bestellung!G13)</f>
        <v/>
      </c>
      <c r="C22" s="6" t="s">
        <v>47</v>
      </c>
      <c r="D22" s="61" t="str">
        <f>IF(Bestellung!G13=0,"",Bestellung!D13*Bestellung!G13)</f>
        <v/>
      </c>
      <c r="E22" s="62" t="str">
        <f>IF(Bestellung!G13=0,"",Bestellung!F13*Bestellung!G13)</f>
        <v/>
      </c>
      <c r="G22" s="59">
        <f t="shared" si="1"/>
        <v>47</v>
      </c>
      <c r="H22" s="60" t="str">
        <f>IF(Bestellung!G48=0,"",Bestellung!G48)</f>
        <v/>
      </c>
      <c r="I22" s="6" t="s">
        <v>75</v>
      </c>
      <c r="J22" s="61" t="str">
        <f>IF(Bestellung!G48=0,"",Bestellung!D48*Bestellung!G48)</f>
        <v/>
      </c>
      <c r="K22" s="62" t="str">
        <f>IF(Bestellung!G48=0,"",Bestellung!F48*Bestellung!G48)</f>
        <v/>
      </c>
    </row>
    <row r="23" spans="1:11" x14ac:dyDescent="0.25">
      <c r="A23" s="59">
        <f t="shared" si="0"/>
        <v>13</v>
      </c>
      <c r="B23" s="60" t="str">
        <f>IF(Bestellung!G14=0,"",Bestellung!G14)</f>
        <v/>
      </c>
      <c r="C23" s="6" t="s">
        <v>48</v>
      </c>
      <c r="D23" s="61" t="str">
        <f>IF(Bestellung!G14=0,"",Bestellung!D14*Bestellung!G14)</f>
        <v/>
      </c>
      <c r="E23" s="62" t="str">
        <f>IF(Bestellung!G14=0,"",Bestellung!F14*Bestellung!G14)</f>
        <v/>
      </c>
      <c r="G23" s="59">
        <f t="shared" si="1"/>
        <v>48</v>
      </c>
      <c r="H23" s="60" t="str">
        <f>IF(Bestellung!G49=0,"",Bestellung!G49)</f>
        <v/>
      </c>
      <c r="I23" s="6" t="s">
        <v>76</v>
      </c>
      <c r="J23" s="61" t="str">
        <f>IF(Bestellung!G49=0,"",Bestellung!D49*Bestellung!G49)</f>
        <v/>
      </c>
      <c r="K23" s="62" t="str">
        <f>IF(Bestellung!G49=0,"",Bestellung!F49*Bestellung!G49)</f>
        <v/>
      </c>
    </row>
    <row r="24" spans="1:11" x14ac:dyDescent="0.25">
      <c r="A24" s="59">
        <f t="shared" si="0"/>
        <v>14</v>
      </c>
      <c r="B24" s="60" t="str">
        <f>IF(Bestellung!G15=0,"",Bestellung!G15)</f>
        <v/>
      </c>
      <c r="C24" s="6" t="s">
        <v>49</v>
      </c>
      <c r="D24" s="61" t="str">
        <f>IF(Bestellung!G15=0,"",Bestellung!D15*Bestellung!G15)</f>
        <v/>
      </c>
      <c r="E24" s="62" t="str">
        <f>IF(Bestellung!G15=0,"",Bestellung!F15*Bestellung!G15)</f>
        <v/>
      </c>
      <c r="G24" s="59">
        <f t="shared" si="1"/>
        <v>49</v>
      </c>
      <c r="H24" s="60" t="str">
        <f>IF(Bestellung!G50=0,"",Bestellung!G50)</f>
        <v/>
      </c>
      <c r="I24" s="6" t="s">
        <v>77</v>
      </c>
      <c r="J24" s="61" t="str">
        <f>IF(Bestellung!G50=0,"",Bestellung!D50*Bestellung!G50)</f>
        <v/>
      </c>
      <c r="K24" s="62" t="str">
        <f>IF(Bestellung!G50=0,"",Bestellung!F50*Bestellung!G50)</f>
        <v/>
      </c>
    </row>
    <row r="25" spans="1:11" x14ac:dyDescent="0.25">
      <c r="A25" s="59">
        <f t="shared" si="0"/>
        <v>15</v>
      </c>
      <c r="B25" s="60" t="str">
        <f>IF(Bestellung!G16=0,"",Bestellung!G16)</f>
        <v/>
      </c>
      <c r="C25" s="6" t="s">
        <v>153</v>
      </c>
      <c r="D25" s="61" t="str">
        <f>IF(Bestellung!G16=0,"",Bestellung!D16*Bestellung!G16)</f>
        <v/>
      </c>
      <c r="E25" s="62" t="str">
        <f>IF(Bestellung!G16=0,"",Bestellung!F16*Bestellung!G16)</f>
        <v/>
      </c>
      <c r="G25" s="59">
        <f t="shared" si="1"/>
        <v>50</v>
      </c>
      <c r="H25" s="60" t="str">
        <f>IF(Bestellung!G51=0,"",Bestellung!G51)</f>
        <v/>
      </c>
      <c r="I25" s="6" t="s">
        <v>78</v>
      </c>
      <c r="J25" s="61" t="str">
        <f>IF(Bestellung!G51=0,"",Bestellung!D51*Bestellung!G51)</f>
        <v/>
      </c>
      <c r="K25" s="62" t="str">
        <f>IF(Bestellung!G51=0,"",Bestellung!F51*Bestellung!G51)</f>
        <v/>
      </c>
    </row>
    <row r="26" spans="1:11" x14ac:dyDescent="0.25">
      <c r="A26" s="59">
        <f t="shared" si="0"/>
        <v>16</v>
      </c>
      <c r="B26" s="60" t="str">
        <f>IF(Bestellung!G17=0,"",Bestellung!G17)</f>
        <v/>
      </c>
      <c r="C26" s="6" t="s">
        <v>51</v>
      </c>
      <c r="D26" s="61" t="str">
        <f>IF(Bestellung!G17=0,"",Bestellung!D17*Bestellung!G17)</f>
        <v/>
      </c>
      <c r="E26" s="62" t="str">
        <f>IF(Bestellung!G17=0,"",Bestellung!F17*Bestellung!G17)</f>
        <v/>
      </c>
      <c r="G26" s="59">
        <f t="shared" si="1"/>
        <v>51</v>
      </c>
      <c r="H26" s="60" t="str">
        <f>IF(Bestellung!G52=0,"",Bestellung!G52)</f>
        <v/>
      </c>
      <c r="I26" s="6" t="s">
        <v>80</v>
      </c>
      <c r="J26" s="61" t="str">
        <f>IF(Bestellung!G52=0,"",Bestellung!D52*Bestellung!G52)</f>
        <v/>
      </c>
      <c r="K26" s="62" t="str">
        <f>IF(Bestellung!G52=0,"",Bestellung!F52*Bestellung!G52)</f>
        <v/>
      </c>
    </row>
    <row r="27" spans="1:11" ht="30" x14ac:dyDescent="0.25">
      <c r="A27" s="59">
        <f t="shared" si="0"/>
        <v>17</v>
      </c>
      <c r="B27" s="64" t="str">
        <f>IF(Bestellung!G18=0,"",Bestellung!G18)</f>
        <v/>
      </c>
      <c r="C27" s="6" t="s">
        <v>173</v>
      </c>
      <c r="D27" s="61" t="str">
        <f>IF(Bestellung!G18=0,"",Bestellung!D18*Bestellung!G18)</f>
        <v/>
      </c>
      <c r="E27" s="62" t="str">
        <f>IF(Bestellung!G18=0,"",Bestellung!F18*Bestellung!G18)</f>
        <v/>
      </c>
      <c r="G27" s="59">
        <f t="shared" si="1"/>
        <v>52</v>
      </c>
      <c r="H27" s="64" t="str">
        <f>IF(Bestellung!G53=0,"",Bestellung!G53)</f>
        <v/>
      </c>
      <c r="I27" s="65" t="s">
        <v>52</v>
      </c>
      <c r="J27" s="61" t="str">
        <f>IF(Bestellung!G53=0,"",Bestellung!D53*Bestellung!G53)</f>
        <v/>
      </c>
      <c r="K27" s="62" t="str">
        <f>IF(Bestellung!G53=0,"",Bestellung!F53*Bestellung!G53)</f>
        <v/>
      </c>
    </row>
    <row r="28" spans="1:11" ht="30" x14ac:dyDescent="0.25">
      <c r="A28" s="59">
        <f t="shared" si="0"/>
        <v>18</v>
      </c>
      <c r="B28" s="64" t="str">
        <f>IF(Bestellung!G19=0,"",Bestellung!G19)</f>
        <v/>
      </c>
      <c r="C28" s="6" t="s">
        <v>53</v>
      </c>
      <c r="D28" s="61" t="str">
        <f>IF(Bestellung!G19=0,"",Bestellung!D19*Bestellung!G19)</f>
        <v/>
      </c>
      <c r="E28" s="62" t="str">
        <f>IF(Bestellung!G19=0,"",Bestellung!F19*Bestellung!G19)</f>
        <v/>
      </c>
      <c r="G28" s="59">
        <f t="shared" si="1"/>
        <v>53</v>
      </c>
      <c r="H28" s="64" t="str">
        <f>IF(Bestellung!G54=0,"",Bestellung!G54)</f>
        <v/>
      </c>
      <c r="I28" s="6" t="s">
        <v>154</v>
      </c>
      <c r="J28" s="61" t="str">
        <f>IF(Bestellung!G54=0,"",Bestellung!D54*Bestellung!G54)</f>
        <v/>
      </c>
      <c r="K28" s="62" t="str">
        <f>IF(Bestellung!G54=0,"",Bestellung!F54*Bestellung!G54)</f>
        <v/>
      </c>
    </row>
    <row r="29" spans="1:11" ht="15.75" customHeight="1" x14ac:dyDescent="0.25">
      <c r="A29" s="59">
        <f t="shared" si="0"/>
        <v>19</v>
      </c>
      <c r="B29" s="60" t="str">
        <f>IF(Bestellung!G20=0,"",Bestellung!G20)</f>
        <v/>
      </c>
      <c r="C29" s="6" t="s">
        <v>58</v>
      </c>
      <c r="D29" s="61" t="str">
        <f>IF(Bestellung!G20=0,"",Bestellung!D20*Bestellung!G20)</f>
        <v/>
      </c>
      <c r="E29" s="62" t="str">
        <f>IF(Bestellung!G20=0,"",Bestellung!F20*Bestellung!G20)</f>
        <v/>
      </c>
      <c r="G29" s="59">
        <f t="shared" si="1"/>
        <v>54</v>
      </c>
      <c r="H29" s="60" t="str">
        <f>IF(Bestellung!G55=0,"",Bestellung!G55)</f>
        <v/>
      </c>
      <c r="I29" s="6" t="s">
        <v>180</v>
      </c>
      <c r="J29" s="61" t="str">
        <f>IF(Bestellung!G55=0,"",Bestellung!D55*Bestellung!G55)</f>
        <v/>
      </c>
      <c r="K29" s="62" t="str">
        <f>IF(Bestellung!G55=0,"",Bestellung!F55*Bestellung!G55)</f>
        <v/>
      </c>
    </row>
    <row r="30" spans="1:11" ht="15" customHeight="1" x14ac:dyDescent="0.25">
      <c r="A30" s="59">
        <f t="shared" si="0"/>
        <v>20</v>
      </c>
      <c r="B30" s="60" t="str">
        <f>IF(Bestellung!G21=0,"",Bestellung!G21)</f>
        <v/>
      </c>
      <c r="C30" s="6" t="s">
        <v>54</v>
      </c>
      <c r="D30" s="61" t="str">
        <f>IF(Bestellung!G21=0,"",Bestellung!D21*Bestellung!G21)</f>
        <v/>
      </c>
      <c r="E30" s="62" t="str">
        <f>IF(Bestellung!G21=0,"",Bestellung!F21*Bestellung!G21)</f>
        <v/>
      </c>
      <c r="G30" s="59">
        <f t="shared" si="1"/>
        <v>55</v>
      </c>
      <c r="H30" s="60" t="str">
        <f>IF(Bestellung!G56=0,"",Bestellung!G56)</f>
        <v/>
      </c>
      <c r="I30" s="6" t="s">
        <v>81</v>
      </c>
      <c r="J30" s="61" t="str">
        <f>IF(Bestellung!G56=0,"",Bestellung!D56*Bestellung!G56)</f>
        <v/>
      </c>
      <c r="K30" s="62" t="str">
        <f>IF(Bestellung!G56=0,"",Bestellung!F56*Bestellung!G56)</f>
        <v/>
      </c>
    </row>
    <row r="31" spans="1:11" x14ac:dyDescent="0.25">
      <c r="A31" s="59">
        <f t="shared" si="0"/>
        <v>21</v>
      </c>
      <c r="B31" s="60" t="str">
        <f>IF(Bestellung!G22=0,"",Bestellung!G22)</f>
        <v/>
      </c>
      <c r="C31" s="6" t="s">
        <v>183</v>
      </c>
      <c r="D31" s="61" t="str">
        <f>IF(Bestellung!G22=0,"",Bestellung!D22*Bestellung!G22)</f>
        <v/>
      </c>
      <c r="E31" s="62" t="str">
        <f>IF(Bestellung!G22=0,"",Bestellung!F22*Bestellung!G22)</f>
        <v/>
      </c>
      <c r="G31" s="59">
        <f t="shared" si="1"/>
        <v>56</v>
      </c>
      <c r="H31" s="60" t="str">
        <f>IF(Bestellung!G57=0,"",Bestellung!G57)</f>
        <v/>
      </c>
      <c r="I31" s="6" t="s">
        <v>82</v>
      </c>
      <c r="J31" s="61" t="str">
        <f>IF(Bestellung!G57=0,"",Bestellung!D57*Bestellung!G57)</f>
        <v/>
      </c>
      <c r="K31" s="62" t="str">
        <f>IF(Bestellung!G57=0,"",Bestellung!F57*Bestellung!G57)</f>
        <v/>
      </c>
    </row>
    <row r="32" spans="1:11" x14ac:dyDescent="0.25">
      <c r="A32" s="59">
        <f t="shared" si="0"/>
        <v>22</v>
      </c>
      <c r="B32" s="60" t="str">
        <f>IF(Bestellung!G23=0,"",Bestellung!G23)</f>
        <v/>
      </c>
      <c r="C32" s="6" t="s">
        <v>184</v>
      </c>
      <c r="D32" s="61" t="str">
        <f>IF(Bestellung!G23=0,"",Bestellung!D23*Bestellung!G23)</f>
        <v/>
      </c>
      <c r="E32" s="62" t="str">
        <f>IF(Bestellung!G23=0,"",Bestellung!F23*Bestellung!G23)</f>
        <v/>
      </c>
      <c r="G32" s="59">
        <f t="shared" si="1"/>
        <v>57</v>
      </c>
      <c r="H32" s="60" t="str">
        <f>IF(Bestellung!G58=0,"",Bestellung!G58)</f>
        <v/>
      </c>
      <c r="I32" s="6" t="s">
        <v>83</v>
      </c>
      <c r="J32" s="61" t="str">
        <f>IF(Bestellung!G58=0,"",Bestellung!D58*Bestellung!G58)</f>
        <v/>
      </c>
      <c r="K32" s="62" t="str">
        <f>IF(Bestellung!G58=0,"",Bestellung!F58*Bestellung!G58)</f>
        <v/>
      </c>
    </row>
    <row r="33" spans="1:11" x14ac:dyDescent="0.25">
      <c r="A33" s="59">
        <f t="shared" si="0"/>
        <v>23</v>
      </c>
      <c r="B33" s="60" t="str">
        <f>IF(Bestellung!G24=0,"",Bestellung!G24)</f>
        <v/>
      </c>
      <c r="C33" s="6" t="s">
        <v>64</v>
      </c>
      <c r="D33" s="61" t="str">
        <f>IF(Bestellung!G24=0,"",Bestellung!D24*Bestellung!G24)</f>
        <v/>
      </c>
      <c r="E33" s="62" t="str">
        <f>IF(Bestellung!G24=0,"",Bestellung!F24*Bestellung!G24)</f>
        <v/>
      </c>
      <c r="G33" s="59">
        <f t="shared" si="1"/>
        <v>58</v>
      </c>
      <c r="H33" s="60" t="str">
        <f>IF(Bestellung!G59=0,"",Bestellung!G59)</f>
        <v/>
      </c>
      <c r="I33" s="6" t="s">
        <v>84</v>
      </c>
      <c r="J33" s="61" t="str">
        <f>IF(Bestellung!G59=0,"",Bestellung!D59*Bestellung!G59)</f>
        <v/>
      </c>
      <c r="K33" s="62" t="str">
        <f>IF(Bestellung!G59=0,"",Bestellung!F59*Bestellung!G59)</f>
        <v/>
      </c>
    </row>
    <row r="34" spans="1:11" x14ac:dyDescent="0.25">
      <c r="A34" s="59">
        <f t="shared" si="0"/>
        <v>24</v>
      </c>
      <c r="B34" s="60" t="str">
        <f>IF(Bestellung!G25=0,"",Bestellung!G25)</f>
        <v/>
      </c>
      <c r="C34" s="6" t="s">
        <v>55</v>
      </c>
      <c r="D34" s="61" t="str">
        <f>IF(Bestellung!G25=0,"",Bestellung!D25*Bestellung!G25)</f>
        <v/>
      </c>
      <c r="E34" s="62" t="str">
        <f>IF(Bestellung!G25=0,"",Bestellung!F25*Bestellung!G25)</f>
        <v/>
      </c>
      <c r="G34" s="59">
        <f t="shared" si="1"/>
        <v>59</v>
      </c>
      <c r="H34" s="60" t="str">
        <f>IF(Bestellung!G60=0,"",Bestellung!G60)</f>
        <v/>
      </c>
      <c r="I34" s="6" t="s">
        <v>195</v>
      </c>
      <c r="J34" s="61" t="str">
        <f>IF(Bestellung!G60=0,"",Bestellung!D60*Bestellung!G60)</f>
        <v/>
      </c>
      <c r="K34" s="62" t="str">
        <f>IF(Bestellung!G60=0,"",Bestellung!F60*Bestellung!G60)</f>
        <v/>
      </c>
    </row>
    <row r="35" spans="1:11" x14ac:dyDescent="0.25">
      <c r="A35" s="59">
        <f t="shared" si="0"/>
        <v>25</v>
      </c>
      <c r="B35" s="60" t="str">
        <f>IF(Bestellung!G26=0,"",Bestellung!G26)</f>
        <v/>
      </c>
      <c r="C35" s="6" t="s">
        <v>56</v>
      </c>
      <c r="D35" s="61" t="str">
        <f>IF(Bestellung!G26=0,"",Bestellung!D26*Bestellung!G26)</f>
        <v/>
      </c>
      <c r="E35" s="62" t="str">
        <f>IF(Bestellung!G26=0,"",Bestellung!F26*Bestellung!G26)</f>
        <v/>
      </c>
      <c r="G35" s="59">
        <f t="shared" si="1"/>
        <v>60</v>
      </c>
      <c r="H35" s="60" t="str">
        <f>IF(Bestellung!G61=0,"",Bestellung!G61)</f>
        <v/>
      </c>
      <c r="I35" s="6" t="s">
        <v>156</v>
      </c>
      <c r="J35" s="61" t="str">
        <f>IF(Bestellung!G61=0,"",Bestellung!D61*Bestellung!G61)</f>
        <v/>
      </c>
      <c r="K35" s="62" t="str">
        <f>IF(Bestellung!G61=0,"",Bestellung!F61*Bestellung!G61)</f>
        <v/>
      </c>
    </row>
    <row r="36" spans="1:11" x14ac:dyDescent="0.25">
      <c r="A36" s="59">
        <f t="shared" si="0"/>
        <v>26</v>
      </c>
      <c r="B36" s="60" t="str">
        <f>IF(Bestellung!G27=0,"",Bestellung!G27)</f>
        <v/>
      </c>
      <c r="C36" s="6" t="s">
        <v>57</v>
      </c>
      <c r="D36" s="61" t="str">
        <f>IF(Bestellung!G27=0,"",Bestellung!D27*Bestellung!G27)</f>
        <v/>
      </c>
      <c r="E36" s="62" t="str">
        <f>IF(Bestellung!G27=0,"",Bestellung!F27*Bestellung!G27)</f>
        <v/>
      </c>
      <c r="G36" s="59">
        <f t="shared" si="1"/>
        <v>61</v>
      </c>
      <c r="H36" s="60" t="str">
        <f>IF(Bestellung!G62=0,"",Bestellung!G62)</f>
        <v/>
      </c>
      <c r="I36" s="6" t="s">
        <v>157</v>
      </c>
      <c r="J36" s="61" t="str">
        <f>IF(Bestellung!G62=0,"",Bestellung!D62*Bestellung!G62)</f>
        <v/>
      </c>
      <c r="K36" s="62" t="str">
        <f>IF(Bestellung!G62=0,"",Bestellung!F62*Bestellung!G62)</f>
        <v/>
      </c>
    </row>
    <row r="37" spans="1:11" x14ac:dyDescent="0.25">
      <c r="A37" s="59">
        <f t="shared" si="0"/>
        <v>27</v>
      </c>
      <c r="B37" s="60" t="str">
        <f>IF(Bestellung!G28=0,"",Bestellung!G28)</f>
        <v/>
      </c>
      <c r="C37" s="6" t="s">
        <v>59</v>
      </c>
      <c r="D37" s="61" t="str">
        <f>IF(Bestellung!G28=0,"",Bestellung!D28*Bestellung!G28)</f>
        <v/>
      </c>
      <c r="E37" s="62" t="str">
        <f>IF(Bestellung!G28=0,"",Bestellung!F28*Bestellung!G28)</f>
        <v/>
      </c>
      <c r="G37" s="59">
        <f t="shared" si="1"/>
        <v>62</v>
      </c>
      <c r="H37" s="60" t="str">
        <f>IF(Bestellung!G63=0,"",Bestellung!G63)</f>
        <v/>
      </c>
      <c r="I37" s="6" t="s">
        <v>158</v>
      </c>
      <c r="J37" s="61" t="str">
        <f>IF(Bestellung!G63=0,"",Bestellung!D63*Bestellung!G63)</f>
        <v/>
      </c>
      <c r="K37" s="62" t="str">
        <f>IF(Bestellung!G63=0,"",Bestellung!F63*Bestellung!G63)</f>
        <v/>
      </c>
    </row>
    <row r="38" spans="1:11" x14ac:dyDescent="0.25">
      <c r="A38" s="59">
        <f t="shared" si="0"/>
        <v>28</v>
      </c>
      <c r="B38" s="60" t="str">
        <f>IF(Bestellung!G29=0,"",Bestellung!G29)</f>
        <v/>
      </c>
      <c r="C38" s="6" t="s">
        <v>63</v>
      </c>
      <c r="D38" s="61" t="str">
        <f>IF(Bestellung!G29=0,"",Bestellung!D29*Bestellung!G29)</f>
        <v/>
      </c>
      <c r="E38" s="62" t="str">
        <f>IF(Bestellung!G29=0,"",Bestellung!F29*Bestellung!G29)</f>
        <v/>
      </c>
      <c r="G38" s="59">
        <f t="shared" si="1"/>
        <v>63</v>
      </c>
      <c r="H38" s="60" t="str">
        <f>IF(Bestellung!G64=0,"",Bestellung!G64)</f>
        <v/>
      </c>
      <c r="I38" s="6" t="s">
        <v>159</v>
      </c>
      <c r="J38" s="61" t="str">
        <f>IF(Bestellung!G64=0,"",Bestellung!D64*Bestellung!G64)</f>
        <v/>
      </c>
      <c r="K38" s="62" t="str">
        <f>IF(Bestellung!G64=0,"",Bestellung!F64*Bestellung!G64)</f>
        <v/>
      </c>
    </row>
    <row r="39" spans="1:11" x14ac:dyDescent="0.25">
      <c r="A39" s="59">
        <f t="shared" si="0"/>
        <v>29</v>
      </c>
      <c r="B39" s="60" t="str">
        <f>IF(Bestellung!G30=0,"",Bestellung!G30)</f>
        <v/>
      </c>
      <c r="C39" s="6" t="s">
        <v>60</v>
      </c>
      <c r="D39" s="61" t="str">
        <f>IF(Bestellung!G30=0,"",Bestellung!D30*Bestellung!G30)</f>
        <v/>
      </c>
      <c r="E39" s="62" t="str">
        <f>IF(Bestellung!G30=0,"",Bestellung!F30*Bestellung!G30)</f>
        <v/>
      </c>
      <c r="G39" s="59">
        <f t="shared" si="1"/>
        <v>64</v>
      </c>
      <c r="H39" s="60" t="str">
        <f>IF(Bestellung!G65=0,"",Bestellung!G65)</f>
        <v/>
      </c>
      <c r="I39" s="6" t="s">
        <v>86</v>
      </c>
      <c r="J39" s="61" t="str">
        <f>IF(Bestellung!G65=0,"",Bestellung!D65*Bestellung!G65)</f>
        <v/>
      </c>
      <c r="K39" s="62" t="str">
        <f>IF(Bestellung!G65=0,"",Bestellung!F65*Bestellung!G65)</f>
        <v/>
      </c>
    </row>
    <row r="40" spans="1:11" x14ac:dyDescent="0.25">
      <c r="A40" s="59">
        <f t="shared" si="0"/>
        <v>30</v>
      </c>
      <c r="B40" s="60" t="str">
        <f>IF(Bestellung!G31=0,"",Bestellung!G31)</f>
        <v/>
      </c>
      <c r="C40" s="6" t="s">
        <v>186</v>
      </c>
      <c r="D40" s="61" t="str">
        <f>IF(Bestellung!G31=0,"",Bestellung!D31*Bestellung!G31)</f>
        <v/>
      </c>
      <c r="E40" s="62" t="str">
        <f>IF(Bestellung!G31=0,"",Bestellung!F31*Bestellung!G31)</f>
        <v/>
      </c>
      <c r="G40" s="59">
        <f t="shared" si="1"/>
        <v>65</v>
      </c>
      <c r="H40" s="60" t="str">
        <f>IF(Bestellung!G66=0,"",Bestellung!G66)</f>
        <v/>
      </c>
      <c r="I40" s="6" t="s">
        <v>89</v>
      </c>
      <c r="J40" s="61" t="str">
        <f>IF(Bestellung!G66=0,"",Bestellung!D66*Bestellung!G66)</f>
        <v/>
      </c>
      <c r="K40" s="62" t="str">
        <f>IF(Bestellung!G66=0,"",Bestellung!F66*Bestellung!G66)</f>
        <v/>
      </c>
    </row>
    <row r="41" spans="1:11" ht="15" customHeight="1" x14ac:dyDescent="0.25">
      <c r="A41" s="59">
        <f t="shared" si="0"/>
        <v>31</v>
      </c>
      <c r="B41" s="60" t="str">
        <f>IF(Bestellung!G32=0,"",Bestellung!G32)</f>
        <v/>
      </c>
      <c r="C41" s="6" t="s">
        <v>143</v>
      </c>
      <c r="D41" s="61" t="str">
        <f>IF(Bestellung!G32=0,"",Bestellung!D32*Bestellung!G32)</f>
        <v/>
      </c>
      <c r="E41" s="62" t="str">
        <f>IF(Bestellung!G32=0,"",Bestellung!F32*Bestellung!G32)</f>
        <v/>
      </c>
      <c r="G41" s="59">
        <f t="shared" si="1"/>
        <v>66</v>
      </c>
      <c r="H41" s="60" t="str">
        <f>IF(Bestellung!G67=0,"",Bestellung!G67)</f>
        <v/>
      </c>
      <c r="I41" s="6" t="s">
        <v>161</v>
      </c>
      <c r="J41" s="61" t="str">
        <f>IF(Bestellung!G67=0,"",Bestellung!D67*Bestellung!G67)</f>
        <v/>
      </c>
      <c r="K41" s="62" t="str">
        <f>IF(Bestellung!G67=0,"",Bestellung!F67*Bestellung!G67)</f>
        <v/>
      </c>
    </row>
    <row r="42" spans="1:11" ht="15" customHeight="1" x14ac:dyDescent="0.25">
      <c r="A42" s="59">
        <f t="shared" si="0"/>
        <v>32</v>
      </c>
      <c r="B42" s="60" t="str">
        <f>IF(Bestellung!G33=0,"",Bestellung!G33)</f>
        <v/>
      </c>
      <c r="C42" s="6" t="s">
        <v>61</v>
      </c>
      <c r="D42" s="61" t="str">
        <f>IF(Bestellung!G33=0,"",Bestellung!D33*Bestellung!G33)</f>
        <v/>
      </c>
      <c r="E42" s="62" t="str">
        <f>IF(Bestellung!G33=0,"",Bestellung!F33*Bestellung!G33)</f>
        <v/>
      </c>
      <c r="G42" s="59">
        <f t="shared" si="1"/>
        <v>67</v>
      </c>
      <c r="H42" s="60" t="str">
        <f>IF(Bestellung!G68=0,"",Bestellung!G68)</f>
        <v/>
      </c>
      <c r="I42" s="6" t="s">
        <v>87</v>
      </c>
      <c r="J42" s="61" t="str">
        <f>IF(Bestellung!G68=0,"",Bestellung!D68*Bestellung!G68)</f>
        <v/>
      </c>
      <c r="K42" s="62" t="str">
        <f>IF(Bestellung!G68=0,"",Bestellung!F68*Bestellung!G68)</f>
        <v/>
      </c>
    </row>
    <row r="43" spans="1:11" ht="15" customHeight="1" x14ac:dyDescent="0.25">
      <c r="A43" s="59">
        <f t="shared" si="0"/>
        <v>33</v>
      </c>
      <c r="B43" s="60" t="str">
        <f>IF(Bestellung!G34=0,"",Bestellung!G34)</f>
        <v/>
      </c>
      <c r="C43" s="6" t="s">
        <v>62</v>
      </c>
      <c r="D43" s="61" t="str">
        <f>IF(Bestellung!G34=0,"",Bestellung!D34*Bestellung!G34)</f>
        <v/>
      </c>
      <c r="E43" s="62" t="str">
        <f>IF(Bestellung!G34=0,"",Bestellung!F34*Bestellung!G34)</f>
        <v/>
      </c>
      <c r="G43" s="59">
        <f t="shared" si="1"/>
        <v>68</v>
      </c>
      <c r="H43" s="60" t="str">
        <f>IF(Bestellung!G69=0,"",Bestellung!G69)</f>
        <v/>
      </c>
      <c r="I43" s="6" t="s">
        <v>189</v>
      </c>
      <c r="J43" s="61" t="str">
        <f>IF(Bestellung!G69=0,"",Bestellung!D69*Bestellung!G69)</f>
        <v/>
      </c>
      <c r="K43" s="62" t="str">
        <f>IF(Bestellung!G69=0,"",Bestellung!F69*Bestellung!G69)</f>
        <v/>
      </c>
    </row>
    <row r="44" spans="1:11" ht="15" customHeight="1" x14ac:dyDescent="0.25">
      <c r="A44" s="59">
        <f t="shared" si="0"/>
        <v>34</v>
      </c>
      <c r="B44" s="60" t="str">
        <f>IF(Bestellung!G35=0,"",Bestellung!G35)</f>
        <v/>
      </c>
      <c r="C44" s="6" t="s">
        <v>66</v>
      </c>
      <c r="D44" s="61" t="str">
        <f>IF(Bestellung!G35=0,"",Bestellung!D35*Bestellung!G35)</f>
        <v/>
      </c>
      <c r="E44" s="62" t="str">
        <f>IF(Bestellung!G35=0,"",Bestellung!F35*Bestellung!G35)</f>
        <v/>
      </c>
      <c r="G44" s="59">
        <f t="shared" si="1"/>
        <v>69</v>
      </c>
      <c r="H44" s="60" t="str">
        <f>IF(Bestellung!G70=0,"",Bestellung!G70)</f>
        <v/>
      </c>
      <c r="I44" s="6" t="s">
        <v>88</v>
      </c>
      <c r="J44" s="61" t="str">
        <f>IF(Bestellung!G70=0,"",Bestellung!D70*Bestellung!G70)</f>
        <v/>
      </c>
      <c r="K44" s="62" t="str">
        <f>IF(Bestellung!G70=0,"",Bestellung!F70*Bestellung!G70)</f>
        <v/>
      </c>
    </row>
    <row r="45" spans="1:11" x14ac:dyDescent="0.25">
      <c r="A45" s="59">
        <f t="shared" si="0"/>
        <v>35</v>
      </c>
      <c r="B45" s="60" t="str">
        <f>IF(Bestellung!G36=0,"",Bestellung!G36)</f>
        <v/>
      </c>
      <c r="C45" s="6" t="s">
        <v>68</v>
      </c>
      <c r="D45" s="61" t="str">
        <f>IF(Bestellung!G36=0,"",Bestellung!D36*Bestellung!G36)</f>
        <v/>
      </c>
      <c r="E45" s="62" t="str">
        <f>IF(Bestellung!G36=0,"",Bestellung!F36*Bestellung!G36)</f>
        <v/>
      </c>
      <c r="G45" s="59">
        <f t="shared" si="1"/>
        <v>70</v>
      </c>
      <c r="H45" s="60" t="str">
        <f>IF(Bestellung!G71=0,"",Bestellung!G71)</f>
        <v/>
      </c>
      <c r="I45" s="6" t="s">
        <v>190</v>
      </c>
      <c r="J45" s="61" t="str">
        <f>IF(Bestellung!G71=0,"",Bestellung!D71*Bestellung!G71)</f>
        <v/>
      </c>
      <c r="K45" s="62" t="str">
        <f>IF(Bestellung!G71=0,"",Bestellung!F71*Bestellung!G71)</f>
        <v/>
      </c>
    </row>
    <row r="46" spans="1:11" ht="18" customHeight="1" x14ac:dyDescent="0.25">
      <c r="A46" s="17"/>
    </row>
    <row r="47" spans="1:11" x14ac:dyDescent="0.25">
      <c r="A47" s="17"/>
      <c r="J47" s="47"/>
      <c r="K47" s="48"/>
    </row>
    <row r="48" spans="1:11" x14ac:dyDescent="0.25">
      <c r="C48" s="2"/>
    </row>
  </sheetData>
  <mergeCells count="7">
    <mergeCell ref="B7:B8"/>
    <mergeCell ref="J1:K1"/>
    <mergeCell ref="D3:G3"/>
    <mergeCell ref="D4:G4"/>
    <mergeCell ref="D5:G5"/>
    <mergeCell ref="D6:I6"/>
    <mergeCell ref="C8:K8"/>
  </mergeCells>
  <pageMargins left="0.7" right="0.7" top="0.78740157499999996" bottom="0.78740157499999996" header="0.3" footer="0.3"/>
  <pageSetup paperSize="9" scale="8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85BB2-A75B-422F-AF2D-948F2D2151E6}">
  <dimension ref="A1:E68"/>
  <sheetViews>
    <sheetView zoomScale="85" zoomScaleNormal="85" workbookViewId="0"/>
  </sheetViews>
  <sheetFormatPr baseColWidth="10" defaultRowHeight="15" x14ac:dyDescent="0.25"/>
  <cols>
    <col min="1" max="1" width="26.5703125" customWidth="1"/>
    <col min="4" max="4" width="25.42578125" customWidth="1"/>
    <col min="5" max="5" width="15" customWidth="1"/>
    <col min="6" max="6" width="16" customWidth="1"/>
  </cols>
  <sheetData>
    <row r="1" spans="1:5" x14ac:dyDescent="0.25">
      <c r="A1" s="6" t="s">
        <v>145</v>
      </c>
      <c r="B1" s="41">
        <f>Bestellung!G2</f>
        <v>0</v>
      </c>
      <c r="C1" s="6">
        <v>1</v>
      </c>
      <c r="E1" s="2"/>
    </row>
    <row r="2" spans="1:5" x14ac:dyDescent="0.25">
      <c r="A2" s="6" t="s">
        <v>149</v>
      </c>
      <c r="B2" s="41">
        <f>Bestellung!G3</f>
        <v>0</v>
      </c>
      <c r="C2" s="6">
        <v>130</v>
      </c>
      <c r="E2" s="2"/>
    </row>
    <row r="3" spans="1:5" x14ac:dyDescent="0.25">
      <c r="A3" s="6" t="s">
        <v>37</v>
      </c>
      <c r="B3" s="41">
        <f>Bestellung!G5</f>
        <v>0</v>
      </c>
      <c r="C3" s="6">
        <v>62</v>
      </c>
      <c r="E3" s="2"/>
    </row>
    <row r="4" spans="1:5" x14ac:dyDescent="0.25">
      <c r="A4" s="6" t="s">
        <v>146</v>
      </c>
      <c r="B4" s="41">
        <f>Bestellung!G6</f>
        <v>0</v>
      </c>
      <c r="C4" s="6">
        <v>24</v>
      </c>
      <c r="E4" s="2"/>
    </row>
    <row r="5" spans="1:5" x14ac:dyDescent="0.25">
      <c r="A5" s="6" t="s">
        <v>39</v>
      </c>
      <c r="B5" s="41" t="e">
        <f>Bestellung!#REF!</f>
        <v>#REF!</v>
      </c>
      <c r="C5" s="6">
        <v>35</v>
      </c>
      <c r="E5" s="2"/>
    </row>
    <row r="6" spans="1:5" x14ac:dyDescent="0.25">
      <c r="A6" s="6" t="s">
        <v>40</v>
      </c>
      <c r="B6" s="41" t="e">
        <f>Bestellung!#REF!</f>
        <v>#REF!</v>
      </c>
      <c r="C6" s="6">
        <v>34</v>
      </c>
      <c r="E6" s="2"/>
    </row>
    <row r="7" spans="1:5" x14ac:dyDescent="0.25">
      <c r="A7" s="6" t="s">
        <v>41</v>
      </c>
      <c r="B7" s="41">
        <f>Bestellung!G7</f>
        <v>0</v>
      </c>
      <c r="C7" s="6">
        <v>8</v>
      </c>
      <c r="E7" s="2"/>
    </row>
    <row r="8" spans="1:5" x14ac:dyDescent="0.25">
      <c r="A8" s="6" t="s">
        <v>42</v>
      </c>
      <c r="B8" s="41">
        <f>Bestellung!G8</f>
        <v>0</v>
      </c>
      <c r="C8" s="6">
        <v>5</v>
      </c>
      <c r="E8" s="2"/>
    </row>
    <row r="9" spans="1:5" x14ac:dyDescent="0.25">
      <c r="A9" s="6" t="s">
        <v>147</v>
      </c>
      <c r="B9" s="41">
        <f>Bestellung!G9</f>
        <v>0</v>
      </c>
      <c r="C9" s="6">
        <v>22</v>
      </c>
      <c r="E9" s="2"/>
    </row>
    <row r="10" spans="1:5" x14ac:dyDescent="0.25">
      <c r="A10" s="6" t="s">
        <v>43</v>
      </c>
      <c r="B10" s="41">
        <f>Bestellung!G10</f>
        <v>0</v>
      </c>
      <c r="C10" s="6">
        <v>35</v>
      </c>
      <c r="E10" s="2"/>
    </row>
    <row r="11" spans="1:5" x14ac:dyDescent="0.25">
      <c r="A11" s="6" t="s">
        <v>148</v>
      </c>
      <c r="B11" s="41">
        <f>Bestellung!G11</f>
        <v>0</v>
      </c>
      <c r="C11" s="6">
        <v>53</v>
      </c>
      <c r="E11" s="2"/>
    </row>
    <row r="12" spans="1:5" x14ac:dyDescent="0.25">
      <c r="A12" s="6" t="s">
        <v>46</v>
      </c>
      <c r="B12" s="41">
        <f>Bestellung!G12</f>
        <v>0</v>
      </c>
      <c r="C12" s="6">
        <v>47</v>
      </c>
      <c r="E12" s="2"/>
    </row>
    <row r="13" spans="1:5" x14ac:dyDescent="0.25">
      <c r="A13" s="6" t="s">
        <v>47</v>
      </c>
      <c r="B13" s="41">
        <f>Bestellung!G13</f>
        <v>0</v>
      </c>
      <c r="C13" s="6">
        <v>105</v>
      </c>
      <c r="E13" s="2"/>
    </row>
    <row r="14" spans="1:5" x14ac:dyDescent="0.25">
      <c r="A14" s="6" t="s">
        <v>48</v>
      </c>
      <c r="B14" s="41">
        <f>Bestellung!G14</f>
        <v>0</v>
      </c>
      <c r="C14" s="6">
        <v>75</v>
      </c>
      <c r="E14" s="2"/>
    </row>
    <row r="15" spans="1:5" x14ac:dyDescent="0.25">
      <c r="A15" s="6" t="s">
        <v>49</v>
      </c>
      <c r="B15" s="41">
        <f>Bestellung!G15</f>
        <v>0</v>
      </c>
      <c r="C15" s="6">
        <v>19</v>
      </c>
      <c r="E15" s="2"/>
    </row>
    <row r="16" spans="1:5" x14ac:dyDescent="0.25">
      <c r="A16" s="6" t="s">
        <v>50</v>
      </c>
      <c r="B16" s="41">
        <f>Bestellung!G16</f>
        <v>0</v>
      </c>
      <c r="C16" s="6">
        <v>15</v>
      </c>
      <c r="E16" s="2"/>
    </row>
    <row r="17" spans="1:5" x14ac:dyDescent="0.25">
      <c r="A17" s="6" t="s">
        <v>150</v>
      </c>
      <c r="B17" s="41">
        <f>Bestellung!G17</f>
        <v>0</v>
      </c>
      <c r="C17" s="6">
        <v>39</v>
      </c>
      <c r="E17" s="2"/>
    </row>
    <row r="18" spans="1:5" x14ac:dyDescent="0.25">
      <c r="A18" s="56" t="s">
        <v>177</v>
      </c>
      <c r="B18" s="41">
        <f>Bestellung!G18</f>
        <v>0</v>
      </c>
      <c r="C18" s="55">
        <v>16</v>
      </c>
      <c r="E18" s="2"/>
    </row>
    <row r="19" spans="1:5" x14ac:dyDescent="0.25">
      <c r="A19" s="6" t="s">
        <v>53</v>
      </c>
      <c r="B19" s="41">
        <f>Bestellung!G19</f>
        <v>0</v>
      </c>
      <c r="C19" s="6">
        <v>17</v>
      </c>
      <c r="E19" s="2"/>
    </row>
    <row r="20" spans="1:5" x14ac:dyDescent="0.25">
      <c r="A20" s="6" t="s">
        <v>58</v>
      </c>
      <c r="B20" s="41">
        <f>Bestellung!G20</f>
        <v>0</v>
      </c>
      <c r="C20" s="6">
        <v>60</v>
      </c>
      <c r="E20" s="2"/>
    </row>
    <row r="21" spans="1:5" x14ac:dyDescent="0.25">
      <c r="A21" s="6" t="s">
        <v>54</v>
      </c>
      <c r="B21" s="41">
        <f>Bestellung!G21</f>
        <v>0</v>
      </c>
      <c r="C21" s="6">
        <v>9</v>
      </c>
      <c r="E21" s="2"/>
    </row>
    <row r="22" spans="1:5" x14ac:dyDescent="0.25">
      <c r="A22" s="6" t="s">
        <v>64</v>
      </c>
      <c r="B22" s="41">
        <f>Bestellung!G24</f>
        <v>0</v>
      </c>
      <c r="C22" s="6">
        <v>3</v>
      </c>
      <c r="E22" s="2"/>
    </row>
    <row r="23" spans="1:5" x14ac:dyDescent="0.25">
      <c r="A23" s="6" t="s">
        <v>55</v>
      </c>
      <c r="B23" s="41">
        <f>Bestellung!G25</f>
        <v>0</v>
      </c>
      <c r="C23" s="6">
        <v>7</v>
      </c>
      <c r="E23" s="2"/>
    </row>
    <row r="24" spans="1:5" x14ac:dyDescent="0.25">
      <c r="A24" s="6" t="s">
        <v>56</v>
      </c>
      <c r="B24" s="41">
        <f>Bestellung!G26</f>
        <v>0</v>
      </c>
      <c r="C24" s="6">
        <v>20</v>
      </c>
      <c r="E24" s="2"/>
    </row>
    <row r="25" spans="1:5" x14ac:dyDescent="0.25">
      <c r="A25" s="6" t="s">
        <v>57</v>
      </c>
      <c r="B25" s="41">
        <f>Bestellung!G27</f>
        <v>0</v>
      </c>
      <c r="C25" s="6">
        <v>9</v>
      </c>
      <c r="E25" s="2"/>
    </row>
    <row r="26" spans="1:5" x14ac:dyDescent="0.25">
      <c r="A26" s="6" t="s">
        <v>59</v>
      </c>
      <c r="B26" s="41">
        <f>Bestellung!G28</f>
        <v>0</v>
      </c>
      <c r="C26" s="6">
        <v>32</v>
      </c>
      <c r="E26" s="2"/>
    </row>
    <row r="27" spans="1:5" x14ac:dyDescent="0.25">
      <c r="A27" s="6" t="s">
        <v>63</v>
      </c>
      <c r="B27" s="41">
        <f>Bestellung!G29</f>
        <v>0</v>
      </c>
      <c r="C27" s="6">
        <v>59</v>
      </c>
      <c r="E27" s="2"/>
    </row>
    <row r="28" spans="1:5" x14ac:dyDescent="0.25">
      <c r="A28" s="6" t="s">
        <v>60</v>
      </c>
      <c r="B28" s="41">
        <f>Bestellung!G30</f>
        <v>0</v>
      </c>
      <c r="C28" s="6">
        <v>9</v>
      </c>
      <c r="E28" s="2"/>
    </row>
    <row r="29" spans="1:5" x14ac:dyDescent="0.25">
      <c r="A29" s="6" t="s">
        <v>143</v>
      </c>
      <c r="B29" s="41">
        <f>Bestellung!G32</f>
        <v>0</v>
      </c>
      <c r="C29" s="6">
        <v>7</v>
      </c>
      <c r="E29" s="2"/>
    </row>
    <row r="30" spans="1:5" x14ac:dyDescent="0.25">
      <c r="A30" s="6" t="s">
        <v>61</v>
      </c>
      <c r="B30" s="41">
        <f>Bestellung!G33</f>
        <v>0</v>
      </c>
      <c r="C30" s="6">
        <v>4</v>
      </c>
      <c r="E30" s="2"/>
    </row>
    <row r="31" spans="1:5" x14ac:dyDescent="0.25">
      <c r="A31" s="6" t="s">
        <v>62</v>
      </c>
      <c r="B31" s="41">
        <f>Bestellung!G34</f>
        <v>0</v>
      </c>
      <c r="C31" s="6">
        <v>11</v>
      </c>
      <c r="E31" s="2"/>
    </row>
    <row r="32" spans="1:5" x14ac:dyDescent="0.25">
      <c r="A32" s="6" t="s">
        <v>66</v>
      </c>
      <c r="B32" s="41">
        <f>Bestellung!G35</f>
        <v>0</v>
      </c>
      <c r="C32" s="6">
        <v>6</v>
      </c>
      <c r="E32" s="2"/>
    </row>
    <row r="33" spans="1:5" x14ac:dyDescent="0.25">
      <c r="A33" s="6" t="s">
        <v>68</v>
      </c>
      <c r="B33" s="41">
        <f>Bestellung!G36</f>
        <v>0</v>
      </c>
      <c r="C33" s="6">
        <v>14</v>
      </c>
      <c r="E33" s="2"/>
    </row>
    <row r="34" spans="1:5" x14ac:dyDescent="0.25">
      <c r="A34" s="6" t="s">
        <v>69</v>
      </c>
      <c r="B34" s="41">
        <f>Bestellung!G37</f>
        <v>0</v>
      </c>
      <c r="C34" s="6">
        <v>2</v>
      </c>
      <c r="E34" s="2"/>
    </row>
    <row r="35" spans="1:5" x14ac:dyDescent="0.25">
      <c r="A35" s="56" t="s">
        <v>169</v>
      </c>
      <c r="B35" s="41">
        <f>Bestellung!G38</f>
        <v>0</v>
      </c>
      <c r="C35" s="6">
        <v>2</v>
      </c>
      <c r="E35" s="2"/>
    </row>
    <row r="36" spans="1:5" x14ac:dyDescent="0.25">
      <c r="A36" s="56" t="s">
        <v>70</v>
      </c>
      <c r="B36" s="41">
        <f>Bestellung!G39</f>
        <v>0</v>
      </c>
      <c r="C36" s="6">
        <v>14</v>
      </c>
      <c r="E36" s="2"/>
    </row>
    <row r="37" spans="1:5" x14ac:dyDescent="0.25">
      <c r="A37" s="56" t="s">
        <v>71</v>
      </c>
      <c r="B37" s="41">
        <f>Bestellung!G40</f>
        <v>0</v>
      </c>
      <c r="C37" s="6">
        <v>4</v>
      </c>
      <c r="E37" s="2"/>
    </row>
    <row r="38" spans="1:5" x14ac:dyDescent="0.25">
      <c r="A38" s="56" t="s">
        <v>72</v>
      </c>
      <c r="B38" s="41">
        <f>Bestellung!G41</f>
        <v>0</v>
      </c>
      <c r="C38" s="6">
        <v>2</v>
      </c>
      <c r="E38" s="2"/>
    </row>
    <row r="39" spans="1:5" x14ac:dyDescent="0.25">
      <c r="A39" s="56" t="s">
        <v>110</v>
      </c>
      <c r="B39" s="41">
        <f>Bestellung!G42</f>
        <v>0</v>
      </c>
      <c r="C39" s="6">
        <v>17</v>
      </c>
      <c r="E39" s="2"/>
    </row>
    <row r="40" spans="1:5" x14ac:dyDescent="0.25">
      <c r="A40" s="56" t="s">
        <v>111</v>
      </c>
      <c r="B40" s="41">
        <f>Bestellung!G44</f>
        <v>0</v>
      </c>
      <c r="C40" s="6">
        <v>6</v>
      </c>
      <c r="E40" s="2"/>
    </row>
    <row r="41" spans="1:5" x14ac:dyDescent="0.25">
      <c r="A41" s="56" t="s">
        <v>112</v>
      </c>
      <c r="B41" s="41">
        <f>Bestellung!G45</f>
        <v>0</v>
      </c>
      <c r="C41" s="6">
        <v>8</v>
      </c>
      <c r="E41" s="2"/>
    </row>
    <row r="42" spans="1:5" x14ac:dyDescent="0.25">
      <c r="A42" s="56" t="s">
        <v>113</v>
      </c>
      <c r="B42" s="41">
        <f>Bestellung!G46</f>
        <v>0</v>
      </c>
      <c r="C42" s="6">
        <v>33</v>
      </c>
      <c r="E42" s="2"/>
    </row>
    <row r="43" spans="1:5" x14ac:dyDescent="0.25">
      <c r="A43" s="56" t="s">
        <v>74</v>
      </c>
      <c r="B43" s="41">
        <f>Bestellung!G47</f>
        <v>0</v>
      </c>
      <c r="C43" s="6">
        <v>9</v>
      </c>
      <c r="E43" s="2"/>
    </row>
    <row r="44" spans="1:5" x14ac:dyDescent="0.25">
      <c r="A44" s="56" t="s">
        <v>75</v>
      </c>
      <c r="B44" s="41">
        <f>Bestellung!G48</f>
        <v>0</v>
      </c>
      <c r="C44" s="6">
        <v>36</v>
      </c>
      <c r="E44" s="2"/>
    </row>
    <row r="45" spans="1:5" x14ac:dyDescent="0.25">
      <c r="A45" s="56" t="s">
        <v>76</v>
      </c>
      <c r="B45" s="41">
        <f>Bestellung!G49</f>
        <v>0</v>
      </c>
      <c r="C45" s="6">
        <v>27</v>
      </c>
      <c r="E45" s="2"/>
    </row>
    <row r="46" spans="1:5" x14ac:dyDescent="0.25">
      <c r="A46" s="56" t="s">
        <v>77</v>
      </c>
      <c r="B46" s="41">
        <f>Bestellung!G50</f>
        <v>0</v>
      </c>
      <c r="C46" s="6">
        <v>10</v>
      </c>
      <c r="E46" s="2"/>
    </row>
    <row r="47" spans="1:5" x14ac:dyDescent="0.25">
      <c r="A47" s="56" t="s">
        <v>78</v>
      </c>
      <c r="B47" s="41">
        <f>Bestellung!G51</f>
        <v>0</v>
      </c>
      <c r="C47" s="6">
        <v>14</v>
      </c>
      <c r="E47" s="2"/>
    </row>
    <row r="48" spans="1:5" x14ac:dyDescent="0.25">
      <c r="A48" s="56" t="s">
        <v>80</v>
      </c>
      <c r="B48" s="41">
        <f>Bestellung!G52</f>
        <v>0</v>
      </c>
      <c r="C48" s="6">
        <v>4</v>
      </c>
      <c r="E48" s="2"/>
    </row>
    <row r="49" spans="1:5" x14ac:dyDescent="0.25">
      <c r="A49" s="56" t="s">
        <v>52</v>
      </c>
      <c r="B49" s="41">
        <f>Bestellung!G53</f>
        <v>0</v>
      </c>
      <c r="C49" s="6">
        <v>4</v>
      </c>
      <c r="E49" s="2"/>
    </row>
    <row r="50" spans="1:5" x14ac:dyDescent="0.25">
      <c r="A50" s="56" t="s">
        <v>160</v>
      </c>
      <c r="B50" s="41">
        <f>Bestellung!G54</f>
        <v>0</v>
      </c>
      <c r="C50" s="6">
        <v>8</v>
      </c>
      <c r="E50" s="2"/>
    </row>
    <row r="51" spans="1:5" x14ac:dyDescent="0.25">
      <c r="A51" s="56" t="s">
        <v>81</v>
      </c>
      <c r="B51" s="41">
        <f>Bestellung!G56</f>
        <v>0</v>
      </c>
      <c r="C51" s="6">
        <v>12</v>
      </c>
      <c r="E51" s="2"/>
    </row>
    <row r="52" spans="1:5" x14ac:dyDescent="0.25">
      <c r="A52" s="56" t="s">
        <v>82</v>
      </c>
      <c r="B52" s="41">
        <f>Bestellung!G57</f>
        <v>0</v>
      </c>
      <c r="C52" s="6">
        <v>4</v>
      </c>
      <c r="E52" s="2"/>
    </row>
    <row r="53" spans="1:5" x14ac:dyDescent="0.25">
      <c r="A53" s="56" t="s">
        <v>83</v>
      </c>
      <c r="B53" s="41">
        <f>Bestellung!G58</f>
        <v>0</v>
      </c>
      <c r="C53" s="6">
        <v>5</v>
      </c>
      <c r="E53" s="2"/>
    </row>
    <row r="54" spans="1:5" x14ac:dyDescent="0.25">
      <c r="A54" s="56" t="s">
        <v>84</v>
      </c>
      <c r="B54" s="41">
        <f>Bestellung!G59</f>
        <v>0</v>
      </c>
      <c r="C54" s="6">
        <v>17</v>
      </c>
      <c r="E54" s="2"/>
    </row>
    <row r="55" spans="1:5" x14ac:dyDescent="0.25">
      <c r="A55" s="56" t="s">
        <v>155</v>
      </c>
      <c r="B55" s="41">
        <f>Bestellung!G60</f>
        <v>0</v>
      </c>
      <c r="C55" s="6">
        <v>82</v>
      </c>
      <c r="E55" s="2"/>
    </row>
    <row r="56" spans="1:5" x14ac:dyDescent="0.25">
      <c r="A56" s="56" t="s">
        <v>156</v>
      </c>
      <c r="B56" s="41">
        <f>Bestellung!G61</f>
        <v>0</v>
      </c>
      <c r="C56" s="6">
        <v>103</v>
      </c>
      <c r="E56" s="2"/>
    </row>
    <row r="57" spans="1:5" x14ac:dyDescent="0.25">
      <c r="A57" s="56" t="s">
        <v>85</v>
      </c>
      <c r="B57" s="41" t="e">
        <f>Bestellung!#REF!</f>
        <v>#REF!</v>
      </c>
      <c r="C57" s="6">
        <v>46</v>
      </c>
      <c r="E57" s="2"/>
    </row>
    <row r="58" spans="1:5" x14ac:dyDescent="0.25">
      <c r="A58" s="56" t="s">
        <v>157</v>
      </c>
      <c r="B58" s="41">
        <f>Bestellung!G62</f>
        <v>0</v>
      </c>
      <c r="C58" s="6">
        <v>97</v>
      </c>
      <c r="E58" s="2"/>
    </row>
    <row r="59" spans="1:5" x14ac:dyDescent="0.25">
      <c r="A59" s="56" t="s">
        <v>158</v>
      </c>
      <c r="B59" s="41">
        <f>Bestellung!G63</f>
        <v>0</v>
      </c>
      <c r="C59" s="6">
        <v>79</v>
      </c>
      <c r="E59" s="2"/>
    </row>
    <row r="60" spans="1:5" x14ac:dyDescent="0.25">
      <c r="A60" s="56" t="s">
        <v>159</v>
      </c>
      <c r="B60" s="41">
        <f>Bestellung!G64</f>
        <v>0</v>
      </c>
      <c r="C60" s="6">
        <v>58</v>
      </c>
      <c r="E60" s="2"/>
    </row>
    <row r="61" spans="1:5" x14ac:dyDescent="0.25">
      <c r="A61" s="56" t="s">
        <v>86</v>
      </c>
      <c r="B61" s="41">
        <f>Bestellung!G65</f>
        <v>0</v>
      </c>
      <c r="C61" s="6">
        <v>35</v>
      </c>
      <c r="E61" s="2"/>
    </row>
    <row r="62" spans="1:5" x14ac:dyDescent="0.25">
      <c r="A62" s="56" t="s">
        <v>163</v>
      </c>
      <c r="B62" s="41">
        <f>Bestellung!G66</f>
        <v>0</v>
      </c>
      <c r="C62" s="6">
        <v>22</v>
      </c>
      <c r="D62" s="54"/>
      <c r="E62" s="2"/>
    </row>
    <row r="63" spans="1:5" x14ac:dyDescent="0.25">
      <c r="A63" s="56" t="s">
        <v>164</v>
      </c>
      <c r="B63" s="41">
        <f>Bestellung!G67</f>
        <v>0</v>
      </c>
      <c r="C63" s="6">
        <v>103</v>
      </c>
      <c r="E63" s="2"/>
    </row>
    <row r="64" spans="1:5" x14ac:dyDescent="0.25">
      <c r="A64" s="56" t="s">
        <v>87</v>
      </c>
      <c r="B64" s="41">
        <f>Bestellung!G68</f>
        <v>0</v>
      </c>
      <c r="C64" s="6">
        <v>140</v>
      </c>
      <c r="D64" s="54"/>
      <c r="E64" s="2"/>
    </row>
    <row r="65" spans="1:5" x14ac:dyDescent="0.25">
      <c r="A65" s="56" t="s">
        <v>172</v>
      </c>
      <c r="B65" s="41">
        <f>Bestellung!G69</f>
        <v>0</v>
      </c>
      <c r="C65" s="6">
        <v>185</v>
      </c>
      <c r="E65" s="2"/>
    </row>
    <row r="66" spans="1:5" x14ac:dyDescent="0.25">
      <c r="A66" s="56" t="s">
        <v>88</v>
      </c>
      <c r="B66" s="41">
        <f>Bestellung!G70</f>
        <v>0</v>
      </c>
      <c r="C66" s="6">
        <v>57</v>
      </c>
    </row>
    <row r="67" spans="1:5" x14ac:dyDescent="0.25">
      <c r="A67" s="56" t="s">
        <v>171</v>
      </c>
      <c r="B67" s="41">
        <f>Bestellung!G71</f>
        <v>0</v>
      </c>
      <c r="C67" s="6">
        <v>180</v>
      </c>
    </row>
    <row r="68" spans="1:5" x14ac:dyDescent="0.25">
      <c r="A68">
        <f>Bestellung!$C$78</f>
        <v>0</v>
      </c>
      <c r="C68">
        <f>Bestellung!$C$80</f>
        <v>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Bestellung</vt:lpstr>
      <vt:lpstr>Intern</vt:lpstr>
      <vt:lpstr>xport</vt:lpstr>
      <vt:lpstr>Bestellung!Druckbereich</vt:lpstr>
      <vt:lpstr>Intern!Druckbereich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2023-11-06T19:26:04Z</dcterms:modified>
</cp:coreProperties>
</file>